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Служба нового строительства\Отдел сопровождения договоров\На закупку ОЗП\2019\- 2. Договор ПИР ОЗП\"/>
    </mc:Choice>
  </mc:AlternateContent>
  <bookViews>
    <workbookView xWindow="0" yWindow="3345" windowWidth="11265" windowHeight="6435" tabRatio="83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ПОЖ!$A$1:$H$34</definedName>
    <definedName name="_xlnm.Print_Area" localSheetId="5">РДП!$A$1:$H$33</definedName>
    <definedName name="_xlnm.Print_Area" localSheetId="6">СОГЛ!$A$1:$G$26</definedName>
    <definedName name="_xlnm.Print_Area" localSheetId="1">Т.с.!$A$1:$H$81</definedName>
  </definedNames>
  <calcPr calcId="162913"/>
</workbook>
</file>

<file path=xl/calcChain.xml><?xml version="1.0" encoding="utf-8"?>
<calcChain xmlns="http://schemas.openxmlformats.org/spreadsheetml/2006/main">
  <c r="A7" i="75" l="1"/>
  <c r="H22" i="75" l="1"/>
  <c r="G22" i="75"/>
  <c r="C64" i="62" l="1"/>
  <c r="A9" i="72" l="1"/>
  <c r="A9" i="71"/>
  <c r="A9" i="70"/>
  <c r="A7" i="63"/>
  <c r="A8" i="62"/>
  <c r="B29" i="70" l="1"/>
  <c r="B28" i="70"/>
  <c r="B27" i="70"/>
  <c r="C65" i="62" l="1"/>
  <c r="C66" i="62" l="1"/>
  <c r="G19" i="63"/>
  <c r="G36" i="63" l="1"/>
  <c r="G37" i="63" s="1"/>
  <c r="G58" i="62"/>
  <c r="I74" i="62" l="1"/>
  <c r="H75" i="62" l="1"/>
  <c r="G75" i="62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</calcChain>
</file>

<file path=xl/sharedStrings.xml><?xml version="1.0" encoding="utf-8"?>
<sst xmlns="http://schemas.openxmlformats.org/spreadsheetml/2006/main" count="432" uniqueCount="342">
  <si>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</si>
  <si>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</si>
  <si>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</si>
  <si>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</si>
  <si>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</si>
  <si>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</si>
  <si>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</si>
  <si>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</si>
  <si>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</si>
  <si>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</si>
  <si>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</si>
  <si>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</si>
  <si>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</si>
  <si>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</si>
  <si>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</si>
  <si>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</si>
  <si>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</si>
  <si>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</si>
  <si>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</si>
  <si>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</si>
  <si>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</si>
  <si>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</si>
  <si>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</si>
  <si>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</si>
  <si>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</si>
  <si>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</si>
  <si>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</si>
  <si>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</si>
  <si>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</si>
  <si>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</si>
  <si>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</si>
  <si>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</si>
  <si>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</si>
  <si>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</si>
  <si>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</si>
  <si>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</si>
  <si>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</si>
  <si>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</si>
  <si>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</si>
  <si>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</si>
  <si>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</si>
  <si>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</si>
  <si>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</si>
  <si>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</si>
  <si>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</si>
  <si>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</si>
  <si>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</si>
  <si>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</si>
  <si>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</si>
  <si>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</si>
  <si>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</si>
  <si>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</si>
  <si>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</si>
  <si>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</si>
  <si>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</si>
  <si>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</si>
  <si>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</si>
  <si>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</si>
  <si>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</si>
  <si>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</si>
  <si>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</si>
  <si>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</si>
  <si>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</si>
  <si>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</si>
  <si>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</si>
  <si>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</si>
  <si>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</si>
  <si>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</si>
  <si>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</si>
  <si>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</si>
  <si>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</si>
  <si>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</si>
  <si>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</si>
  <si>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</si>
  <si>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</si>
  <si>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</si>
  <si>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</si>
  <si>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</si>
  <si>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</si>
  <si>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</si>
  <si>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</si>
  <si>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</si>
  <si>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</si>
  <si>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</si>
  <si>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</si>
  <si>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</si>
  <si>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</si>
  <si>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</si>
  <si>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</si>
  <si>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</si>
  <si>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</si>
  <si>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</si>
  <si>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</si>
  <si>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</si>
  <si>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</si>
  <si>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</si>
  <si>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</si>
  <si>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</si>
  <si>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</si>
  <si>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</si>
  <si>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</si>
  <si>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</si>
  <si>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</si>
  <si>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</si>
  <si>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</si>
  <si>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</si>
  <si>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</si>
  <si>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</si>
  <si>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</si>
  <si>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</si>
  <si>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</si>
  <si>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</si>
  <si>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</si>
  <si>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</si>
  <si>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</si>
  <si>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</si>
  <si>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</si>
  <si>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</si>
  <si>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</si>
  <si>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</si>
  <si>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</si>
  <si>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</si>
  <si>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</si>
  <si>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</si>
  <si>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</si>
  <si>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</si>
  <si>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</si>
  <si>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</si>
  <si>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</si>
  <si>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</si>
  <si>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</si>
  <si>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</si>
  <si>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</si>
  <si>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</si>
  <si>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</si>
  <si>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</si>
  <si>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</si>
  <si>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</si>
  <si>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</si>
  <si>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</si>
  <si>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</si>
  <si>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</si>
  <si>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</si>
  <si>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</si>
  <si>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</si>
  <si>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</si>
  <si>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</si>
  <si>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</si>
  <si>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</si>
  <si>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</si>
  <si>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</si>
  <si>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</si>
  <si>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</si>
  <si>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</si>
  <si>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</si>
  <si>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</si>
  <si>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</si>
  <si>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</si>
  <si>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</si>
  <si>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</si>
  <si>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</si>
  <si>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</si>
  <si>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</si>
  <si>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</si>
  <si>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</si>
  <si>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</si>
  <si>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</si>
  <si>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</si>
  <si>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</si>
  <si>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</si>
  <si>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</si>
  <si>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</si>
  <si>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</si>
  <si>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</si>
  <si>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</si>
  <si>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</si>
  <si>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</si>
  <si>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</si>
  <si>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</si>
  <si>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</si>
  <si>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</si>
  <si>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</si>
  <si>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</si>
  <si>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</si>
  <si>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</si>
  <si>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</si>
  <si>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</si>
  <si>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</si>
  <si>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</si>
  <si>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</si>
  <si>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</si>
  <si>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</si>
  <si>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</si>
  <si>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</si>
  <si>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</si>
  <si>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</si>
  <si>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</si>
  <si>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</si>
  <si>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</si>
  <si>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</si>
  <si>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</si>
  <si>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</si>
  <si>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</si>
  <si>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</si>
  <si>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Количество узлов</t>
  </si>
  <si>
    <t>Расчет массы выбросов ЗВ от стационарных и передвижных источников</t>
  </si>
  <si>
    <t>(табл.3.10.4 п.12а)  Ц(б)2000 = а,  где а=</t>
  </si>
  <si>
    <t>(табл.3.10.4 п.1)   Ц(б)2000 = а+b*х,  где а=</t>
  </si>
  <si>
    <t>Базовая стоимость разработки проектной документации   (табл. 3.3, п.4)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</si>
  <si>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</si>
  <si>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Узел управления для обслуживания шаровых кранов (ответвление) :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</si>
  <si>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</si>
  <si>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 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</si>
  <si>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</si>
  <si>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</si>
  <si>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</si>
  <si>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</si>
  <si>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</si>
  <si>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</si>
  <si>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</si>
  <si>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</si>
  <si>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</si>
  <si>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</si>
  <si>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</si>
  <si>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</si>
  <si>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</si>
  <si>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</si>
  <si>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</si>
  <si>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</si>
  <si>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</si>
  <si>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</si>
  <si>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</si>
  <si>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</si>
  <si>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</si>
  <si>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</si>
  <si>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</si>
  <si>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</si>
  <si>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</si>
  <si>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</si>
  <si>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</si>
  <si>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</si>
  <si>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</si>
  <si>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</si>
  <si>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</si>
  <si>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</si>
  <si>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</si>
  <si>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</si>
  <si>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</si>
  <si>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</si>
  <si>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</si>
  <si>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</si>
  <si>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</si>
  <si>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</si>
  <si>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</si>
  <si>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</si>
  <si>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</si>
  <si>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</si>
  <si>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</si>
  <si>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</si>
  <si>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</si>
  <si>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</si>
  <si>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</si>
  <si>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(Таблица 45) ТЧ п.6.5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</si>
  <si>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</si>
  <si>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</si>
  <si>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</si>
  <si>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</si>
  <si>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</si>
  <si>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</si>
  <si>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</si>
  <si>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</si>
  <si>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>коэф. 0,15 на выпуск разделов отдельными томами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</si>
  <si>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</si>
  <si>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3.1.2. таблица 3 п.6. , прим 1 к=0,5</t>
  </si>
  <si>
    <t>3.1.2. таблица 3 п.10. , прим 1 к=0,5</t>
  </si>
  <si>
    <t xml:space="preserve">3.2.1. таблица 6 </t>
  </si>
  <si>
    <t>осуществляемых с привлечением средств бюджета г. Москвы  МРР- 3.2.79.03-16</t>
  </si>
  <si>
    <t>Индекс пересчета на проектные работы на 4 квартал 2016 г.(Распоряжение департамента Москвы №55-Р от 30.12.2015г.)</t>
  </si>
  <si>
    <t>Смета № 5</t>
  </si>
  <si>
    <t>Смета № 4</t>
  </si>
  <si>
    <t>Смета № 3</t>
  </si>
  <si>
    <t>Смета № 1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</si>
  <si>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</si>
  <si>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</si>
  <si>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</si>
  <si>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</si>
  <si>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</si>
  <si>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</si>
  <si>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 xml:space="preserve">к Договору № 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</si>
  <si>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</si>
  <si>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</si>
  <si>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</si>
  <si>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</si>
  <si>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</si>
  <si>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Теплосеть до Ду150 в ППУ-ПЭ</t>
  </si>
  <si>
    <t>Узел управления для обслуживания шаровых кранов (байпас) :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</si>
  <si>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</si>
  <si>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</si>
  <si>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</si>
  <si>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</si>
  <si>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</si>
  <si>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</si>
  <si>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</si>
  <si>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</si>
  <si>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</si>
  <si>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</si>
  <si>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</si>
  <si>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</si>
  <si>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</si>
  <si>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</si>
  <si>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</si>
  <si>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</si>
  <si>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</si>
  <si>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</si>
  <si>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</si>
  <si>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</si>
  <si>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</si>
  <si>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</si>
  <si>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</si>
  <si>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Смета № 6</t>
  </si>
  <si>
    <t>строительная часть 100%</t>
  </si>
  <si>
    <t>Тепловая камера</t>
  </si>
  <si>
    <t>Индекс пересчета на проектные работы  на 4 квартал 2016г. (Письмо Минстроя РФ №41695-ХМ от 09.12.2016г)</t>
  </si>
  <si>
    <t>Индекс пересчета на изыскательские работы  на 4 квартал 2016г. (Письмо Минстроя РФ №41695-ХМ от 09.12.2016г)</t>
  </si>
  <si>
    <t>Монтаж Байпас  до Ду300</t>
  </si>
  <si>
    <t>(табл.3.10.4 п.2)   Ц(б)2000 = а+b*х,  где а=</t>
  </si>
  <si>
    <t>Сборная 3,2*3,2*2,0м2</t>
  </si>
  <si>
    <t>2 Ду 65 - 32,5м</t>
  </si>
  <si>
    <t>Монолитная 4,2*4,6*2,0м</t>
  </si>
  <si>
    <t>2ду200</t>
  </si>
  <si>
    <t>3.1.2. таблица 3 п.5</t>
  </si>
  <si>
    <t>3.1.2. таблица 3 п.9</t>
  </si>
  <si>
    <t xml:space="preserve">3.2.1. таблица 5 </t>
  </si>
  <si>
    <t>3.2.5. Табл.10, п.1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</si>
  <si>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t>
  </si>
  <si>
    <t>Сводный сметный  расчет</t>
  </si>
  <si>
    <t>НДС 20%</t>
  </si>
  <si>
    <t>от "      " ____________ 2019 г.</t>
  </si>
  <si>
    <t xml:space="preserve">Итого по Сводному сметному расчету </t>
  </si>
  <si>
    <t>Итого по Сводному сметному расчету в текущих ценах</t>
  </si>
  <si>
    <t>Всего по Сводному сметному расчету, в т.ч. НДС 20%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</si>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</sst>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770">
    <xf numFmtId="0" fontId="0" fillId="0" borderId="0" xfId="0"/>
    <xf numFmtId="4" fontId="14" fillId="0" borderId="22" xfId="14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Border="1" applyAlignment="1">
      <alignment horizontal="left" wrapText="1"/>
    </xf>
    <xf numFmtId="168" fontId="16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4" fillId="0" borderId="0" xfId="0" applyNumberFormat="1" applyFont="1" applyFill="1" applyBorder="1" applyAlignment="1" applyProtection="1">
      <alignment horizontal="center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169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7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168" fontId="14" fillId="0" borderId="4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168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1" xfId="1" applyFont="1" applyFill="1" applyBorder="1" applyAlignment="1" applyProtection="1">
      <alignment horizontal="center" vertical="center" wrapText="1"/>
      <protection locked="0"/>
    </xf>
    <xf numFmtId="0" fontId="16" fillId="0" borderId="23" xfId="14" applyFont="1" applyFill="1" applyBorder="1" applyAlignment="1">
      <alignment horizontal="left" vertical="center"/>
    </xf>
    <xf numFmtId="168" fontId="16" fillId="0" borderId="23" xfId="14" applyNumberFormat="1" applyFont="1" applyFill="1" applyBorder="1" applyAlignment="1">
      <alignment horizontal="center" vertical="center"/>
    </xf>
    <xf numFmtId="0" fontId="16" fillId="0" borderId="23" xfId="14" applyFont="1" applyFill="1" applyBorder="1" applyAlignment="1">
      <alignment horizontal="center" vertical="center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>
      <alignment horizontal="left" vertical="center"/>
    </xf>
    <xf numFmtId="168" fontId="16" fillId="0" borderId="3" xfId="14" applyNumberFormat="1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8" xfId="14" applyFont="1" applyFill="1" applyBorder="1" applyAlignment="1">
      <alignment horizontal="left" vertical="center"/>
    </xf>
    <xf numFmtId="169" fontId="16" fillId="0" borderId="38" xfId="14" applyNumberFormat="1" applyFont="1" applyFill="1" applyBorder="1" applyAlignment="1">
      <alignment horizontal="center" vertical="center"/>
    </xf>
    <xf numFmtId="0" fontId="16" fillId="0" borderId="38" xfId="14" applyFont="1" applyFill="1" applyBorder="1" applyAlignment="1">
      <alignment horizontal="center" vertical="center"/>
    </xf>
    <xf numFmtId="0" fontId="14" fillId="0" borderId="34" xfId="1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0" fontId="14" fillId="0" borderId="20" xfId="14" applyFont="1" applyBorder="1" applyAlignment="1" applyProtection="1">
      <alignment horizontal="center" vertical="center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4" applyNumberFormat="1" applyFont="1" applyBorder="1" applyAlignment="1" applyProtection="1">
      <alignment horizontal="center" vertical="center" wrapText="1"/>
      <protection locked="0"/>
    </xf>
    <xf numFmtId="0" fontId="14" fillId="0" borderId="3" xfId="14" applyFont="1" applyFill="1" applyBorder="1" applyAlignment="1" applyProtection="1">
      <alignment horizontal="center" vertical="center" wrapText="1"/>
      <protection locked="0"/>
    </xf>
    <xf numFmtId="0" fontId="14" fillId="0" borderId="0" xfId="14" applyFont="1" applyFill="1" applyAlignment="1">
      <alignment vertical="center"/>
    </xf>
    <xf numFmtId="0" fontId="14" fillId="0" borderId="0" xfId="14" applyFont="1" applyFill="1" applyBorder="1" applyAlignment="1" applyProtection="1">
      <alignment vertical="center"/>
      <protection locked="0"/>
    </xf>
    <xf numFmtId="0" fontId="14" fillId="0" borderId="21" xfId="14" applyFont="1" applyBorder="1" applyAlignment="1" applyProtection="1">
      <alignment horizontal="center" vertical="center"/>
      <protection locked="0"/>
    </xf>
    <xf numFmtId="4" fontId="14" fillId="2" borderId="38" xfId="11" applyNumberFormat="1" applyFont="1" applyFill="1" applyBorder="1" applyAlignment="1">
      <alignment horizontal="center" vertical="center" wrapText="1"/>
    </xf>
    <xf numFmtId="0" fontId="14" fillId="0" borderId="19" xfId="14" applyFont="1" applyFill="1" applyBorder="1" applyAlignment="1">
      <alignment vertical="center"/>
    </xf>
    <xf numFmtId="4" fontId="16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0" applyFont="1" applyFill="1"/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168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0" fontId="14" fillId="0" borderId="0" xfId="14" quotePrefix="1" applyFont="1" applyBorder="1" applyAlignment="1" applyProtection="1">
      <alignment horizontal="left" vertical="center" wrapText="1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left" vertical="top" wrapText="1"/>
      <protection locked="0"/>
    </xf>
    <xf numFmtId="170" fontId="14" fillId="0" borderId="0" xfId="14" applyNumberFormat="1" applyFont="1" applyBorder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4" fillId="0" borderId="20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left" vertical="top" wrapText="1"/>
      <protection locked="0"/>
    </xf>
    <xf numFmtId="0" fontId="14" fillId="0" borderId="3" xfId="14" applyFont="1" applyFill="1" applyBorder="1" applyAlignment="1" applyProtection="1">
      <alignment horizontal="left" vertical="center" wrapText="1"/>
      <protection locked="0"/>
    </xf>
    <xf numFmtId="0" fontId="14" fillId="0" borderId="1" xfId="14" applyFont="1" applyFill="1" applyBorder="1" applyAlignment="1" applyProtection="1">
      <alignment horizontal="center" vertical="center" wrapText="1"/>
      <protection locked="0"/>
    </xf>
    <xf numFmtId="4" fontId="14" fillId="0" borderId="22" xfId="14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4" applyNumberFormat="1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horizontal="center" vertical="center"/>
      <protection locked="0"/>
    </xf>
    <xf numFmtId="0" fontId="22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4" fillId="0" borderId="5" xfId="14" applyNumberFormat="1" applyFont="1" applyFill="1" applyBorder="1" applyAlignment="1" applyProtection="1">
      <alignment vertical="center" wrapText="1"/>
      <protection locked="0"/>
    </xf>
    <xf numFmtId="2" fontId="14" fillId="0" borderId="8" xfId="14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5" fillId="0" borderId="0" xfId="14" applyNumberFormat="1" applyFont="1" applyFill="1" applyBorder="1" applyAlignment="1" applyProtection="1">
      <alignment horizontal="center" vertical="center"/>
      <protection locked="0"/>
    </xf>
    <xf numFmtId="0" fontId="25" fillId="0" borderId="28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4" fillId="0" borderId="5" xfId="14" applyNumberFormat="1" applyFont="1" applyBorder="1" applyAlignment="1" applyProtection="1">
      <alignment horizontal="center" vertical="center"/>
      <protection locked="0"/>
    </xf>
    <xf numFmtId="4" fontId="25" fillId="0" borderId="0" xfId="14" applyNumberFormat="1" applyFont="1" applyBorder="1" applyAlignment="1" applyProtection="1">
      <alignment horizontal="left" vertical="center"/>
      <protection locked="0"/>
    </xf>
    <xf numFmtId="0" fontId="24" fillId="0" borderId="10" xfId="14" applyFont="1" applyBorder="1" applyAlignment="1" applyProtection="1">
      <alignment vertical="center"/>
      <protection locked="0"/>
    </xf>
    <xf numFmtId="0" fontId="14" fillId="0" borderId="18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/>
      <protection locked="0"/>
    </xf>
    <xf numFmtId="0" fontId="14" fillId="0" borderId="0" xfId="12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12" applyFont="1" applyFill="1" applyBorder="1" applyAlignment="1" applyProtection="1">
      <alignment vertical="center" wrapText="1"/>
      <protection locked="0"/>
    </xf>
    <xf numFmtId="4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2" applyFont="1" applyFill="1" applyBorder="1" applyAlignment="1" applyProtection="1">
      <alignment horizontal="center" vertical="center" wrapText="1"/>
      <protection locked="0"/>
    </xf>
    <xf numFmtId="2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2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4" applyFont="1" applyBorder="1" applyAlignment="1" applyProtection="1">
      <alignment horizontal="right" vertical="center"/>
      <protection locked="0"/>
    </xf>
    <xf numFmtId="0" fontId="14" fillId="0" borderId="29" xfId="14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4" applyFont="1" applyFill="1" applyBorder="1" applyAlignment="1" applyProtection="1">
      <alignment horizontal="center" vertical="center" wrapText="1"/>
      <protection locked="0"/>
    </xf>
    <xf numFmtId="0" fontId="16" fillId="0" borderId="5" xfId="14" applyFont="1" applyFill="1" applyBorder="1" applyAlignment="1" applyProtection="1">
      <alignment horizontal="center" vertical="center" wrapText="1"/>
      <protection hidden="1"/>
    </xf>
    <xf numFmtId="0" fontId="16" fillId="0" borderId="5" xfId="14" applyFont="1" applyFill="1" applyBorder="1" applyAlignment="1">
      <alignment horizontal="center" vertical="center" wrapText="1"/>
    </xf>
    <xf numFmtId="0" fontId="16" fillId="0" borderId="9" xfId="14" applyFont="1" applyFill="1" applyBorder="1" applyAlignment="1" applyProtection="1">
      <alignment horizontal="center" vertical="center" wrapText="1"/>
      <protection hidden="1"/>
    </xf>
    <xf numFmtId="4" fontId="14" fillId="0" borderId="30" xfId="14" applyNumberFormat="1" applyFont="1" applyFill="1" applyBorder="1" applyAlignment="1">
      <alignment horizontal="right" vertical="center" wrapText="1"/>
    </xf>
    <xf numFmtId="4" fontId="14" fillId="0" borderId="1" xfId="14" applyNumberFormat="1" applyFont="1" applyFill="1" applyBorder="1" applyAlignment="1">
      <alignment horizontal="center" vertical="center" wrapText="1"/>
    </xf>
    <xf numFmtId="4" fontId="22" fillId="0" borderId="0" xfId="14" applyNumberFormat="1" applyFont="1" applyFill="1" applyBorder="1" applyAlignment="1">
      <alignment horizontal="left" vertical="center" wrapText="1"/>
    </xf>
    <xf numFmtId="4" fontId="22" fillId="0" borderId="0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center" wrapText="1"/>
    </xf>
    <xf numFmtId="0" fontId="14" fillId="0" borderId="3" xfId="14" applyFont="1" applyFill="1" applyBorder="1" applyAlignment="1" applyProtection="1">
      <alignment vertical="center"/>
      <protection locked="0"/>
    </xf>
    <xf numFmtId="0" fontId="14" fillId="0" borderId="3" xfId="14" applyFont="1" applyFill="1" applyBorder="1" applyAlignment="1">
      <alignment horizontal="center" vertical="center"/>
    </xf>
    <xf numFmtId="0" fontId="14" fillId="0" borderId="3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vertical="top" wrapText="1"/>
    </xf>
    <xf numFmtId="0" fontId="14" fillId="0" borderId="16" xfId="14" applyFont="1" applyFill="1" applyBorder="1" applyAlignment="1">
      <alignment vertical="center" wrapText="1"/>
    </xf>
    <xf numFmtId="4" fontId="14" fillId="0" borderId="6" xfId="14" applyNumberFormat="1" applyFont="1" applyFill="1" applyBorder="1" applyAlignment="1">
      <alignment horizontal="center" vertical="center" wrapText="1"/>
    </xf>
    <xf numFmtId="1" fontId="14" fillId="0" borderId="6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top" wrapText="1"/>
    </xf>
    <xf numFmtId="4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>
      <alignment vertical="center"/>
    </xf>
    <xf numFmtId="0" fontId="16" fillId="0" borderId="3" xfId="14" applyFont="1" applyBorder="1" applyAlignment="1" applyProtection="1">
      <alignment vertical="center" wrapText="1"/>
      <protection locked="0"/>
    </xf>
    <xf numFmtId="4" fontId="16" fillId="0" borderId="3" xfId="14" applyNumberFormat="1" applyFont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Fill="1" applyBorder="1" applyAlignment="1" applyProtection="1">
      <alignment vertical="center" wrapText="1"/>
      <protection locked="0"/>
    </xf>
    <xf numFmtId="0" fontId="16" fillId="0" borderId="3" xfId="14" applyFont="1" applyBorder="1" applyAlignment="1" applyProtection="1">
      <alignment horizontal="center" vertical="center"/>
      <protection locked="0"/>
    </xf>
    <xf numFmtId="4" fontId="14" fillId="0" borderId="3" xfId="14" applyNumberFormat="1" applyFont="1" applyBorder="1" applyAlignment="1" applyProtection="1">
      <alignment vertical="center"/>
      <protection locked="0"/>
    </xf>
    <xf numFmtId="2" fontId="16" fillId="0" borderId="3" xfId="14" applyNumberFormat="1" applyFont="1" applyFill="1" applyBorder="1" applyAlignment="1" applyProtection="1">
      <alignment vertical="center" wrapText="1"/>
      <protection locked="0"/>
    </xf>
    <xf numFmtId="166" fontId="14" fillId="0" borderId="3" xfId="14" applyNumberFormat="1" applyFont="1" applyFill="1" applyBorder="1" applyAlignment="1" applyProtection="1">
      <alignment horizontal="center" vertical="center"/>
      <protection locked="0"/>
    </xf>
    <xf numFmtId="0" fontId="14" fillId="0" borderId="3" xfId="14" applyFont="1" applyBorder="1" applyAlignment="1" applyProtection="1">
      <alignment horizontal="center" vertical="center" wrapText="1"/>
      <protection locked="0"/>
    </xf>
    <xf numFmtId="4" fontId="14" fillId="0" borderId="3" xfId="14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4" fontId="22" fillId="0" borderId="0" xfId="14" applyNumberFormat="1" applyFont="1" applyBorder="1" applyAlignment="1" applyProtection="1">
      <alignment vertical="center"/>
      <protection locked="0"/>
    </xf>
    <xf numFmtId="0" fontId="22" fillId="0" borderId="0" xfId="14" applyFont="1" applyBorder="1" applyAlignment="1" applyProtection="1">
      <alignment vertical="center"/>
      <protection locked="0"/>
    </xf>
    <xf numFmtId="0" fontId="34" fillId="0" borderId="3" xfId="17" applyFont="1" applyBorder="1" applyAlignment="1">
      <alignment horizontal="center" vertical="center"/>
    </xf>
    <xf numFmtId="169" fontId="14" fillId="0" borderId="0" xfId="0" applyNumberFormat="1" applyFont="1" applyFill="1"/>
    <xf numFmtId="0" fontId="32" fillId="0" borderId="0" xfId="16" applyFont="1"/>
    <xf numFmtId="0" fontId="34" fillId="0" borderId="3" xfId="17" applyFont="1" applyBorder="1" applyAlignment="1">
      <alignment horizontal="left" vertical="top" wrapText="1"/>
    </xf>
    <xf numFmtId="169" fontId="36" fillId="0" borderId="6" xfId="17" applyNumberFormat="1" applyFont="1" applyFill="1" applyBorder="1" applyAlignment="1">
      <alignment horizontal="center" vertical="center"/>
    </xf>
    <xf numFmtId="0" fontId="35" fillId="0" borderId="0" xfId="17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3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4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7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4" applyFont="1" applyBorder="1" applyAlignment="1" applyProtection="1">
      <alignment horizontal="left" vertical="center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37" fillId="2" borderId="0" xfId="0" applyFont="1" applyFill="1"/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4" applyFont="1" applyFill="1" applyAlignment="1">
      <alignment vertical="center"/>
    </xf>
    <xf numFmtId="0" fontId="22" fillId="0" borderId="0" xfId="14" applyFont="1" applyFill="1" applyBorder="1" applyAlignment="1" applyProtection="1">
      <alignment vertical="center"/>
      <protection locked="0"/>
    </xf>
    <xf numFmtId="0" fontId="38" fillId="0" borderId="0" xfId="0" applyFont="1" applyFill="1"/>
    <xf numFmtId="4" fontId="14" fillId="0" borderId="12" xfId="14" applyNumberFormat="1" applyFont="1" applyFill="1" applyBorder="1" applyAlignment="1">
      <alignment horizontal="center" vertical="center"/>
    </xf>
    <xf numFmtId="4" fontId="14" fillId="0" borderId="33" xfId="14" applyNumberFormat="1" applyFont="1" applyFill="1" applyBorder="1" applyAlignment="1">
      <alignment horizontal="center" vertical="center"/>
    </xf>
    <xf numFmtId="4" fontId="14" fillId="0" borderId="35" xfId="14" applyNumberFormat="1" applyFont="1" applyFill="1" applyBorder="1" applyAlignment="1">
      <alignment horizontal="center" vertical="center"/>
    </xf>
    <xf numFmtId="0" fontId="16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7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 wrapText="1"/>
    </xf>
    <xf numFmtId="169" fontId="41" fillId="0" borderId="3" xfId="17" applyNumberFormat="1" applyFont="1" applyBorder="1" applyAlignment="1">
      <alignment horizontal="center" vertical="center" wrapText="1"/>
    </xf>
    <xf numFmtId="0" fontId="40" fillId="0" borderId="3" xfId="17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7" applyFont="1" applyBorder="1" applyAlignment="1">
      <alignment horizontal="center" vertical="center" wrapText="1"/>
    </xf>
    <xf numFmtId="0" fontId="39" fillId="0" borderId="42" xfId="17" applyFont="1" applyBorder="1" applyAlignment="1">
      <alignment horizontal="center" vertical="center" wrapText="1"/>
    </xf>
    <xf numFmtId="0" fontId="39" fillId="0" borderId="2" xfId="17" applyFont="1" applyBorder="1" applyAlignment="1">
      <alignment horizontal="center" vertical="center" wrapText="1"/>
    </xf>
    <xf numFmtId="0" fontId="43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2" borderId="0" xfId="0" applyNumberFormat="1" applyFont="1" applyFill="1" applyBorder="1" applyAlignment="1">
      <alignment horizontal="center" wrapText="1"/>
    </xf>
    <xf numFmtId="4" fontId="16" fillId="0" borderId="39" xfId="0" applyNumberFormat="1" applyFont="1" applyFill="1" applyBorder="1" applyAlignment="1" applyProtection="1">
      <alignment horizontal="center" vertical="center"/>
      <protection locked="0"/>
    </xf>
    <xf numFmtId="4" fontId="16" fillId="0" borderId="33" xfId="0" applyNumberFormat="1" applyFont="1" applyFill="1" applyBorder="1" applyAlignment="1">
      <alignment horizontal="center" vertical="center"/>
    </xf>
    <xf numFmtId="4" fontId="14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6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0" fontId="14" fillId="0" borderId="45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46" xfId="0" applyNumberFormat="1" applyFont="1" applyFill="1" applyBorder="1" applyAlignment="1" applyProtection="1">
      <alignment horizontal="center" vertical="center"/>
      <protection locked="0"/>
    </xf>
    <xf numFmtId="0" fontId="16" fillId="0" borderId="47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right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0" fontId="14" fillId="0" borderId="50" xfId="0" applyFont="1" applyFill="1" applyBorder="1" applyAlignment="1" applyProtection="1">
      <alignment vertical="center" wrapText="1"/>
      <protection locked="0"/>
    </xf>
    <xf numFmtId="2" fontId="14" fillId="0" borderId="50" xfId="0" applyNumberFormat="1" applyFont="1" applyFill="1" applyBorder="1" applyAlignment="1" applyProtection="1">
      <alignment horizontal="center" vertical="center"/>
      <protection locked="0"/>
    </xf>
    <xf numFmtId="2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50" xfId="0" applyFont="1" applyFill="1" applyBorder="1" applyAlignment="1" applyProtection="1">
      <alignment vertical="center"/>
      <protection locked="0"/>
    </xf>
    <xf numFmtId="2" fontId="14" fillId="0" borderId="37" xfId="0" applyNumberFormat="1" applyFont="1" applyFill="1" applyBorder="1" applyAlignment="1" applyProtection="1">
      <alignment vertical="center"/>
      <protection locked="0"/>
    </xf>
    <xf numFmtId="2" fontId="45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37" xfId="14" applyNumberFormat="1" applyFont="1" applyFill="1" applyBorder="1" applyAlignment="1">
      <alignment horizontal="right" vertical="center" wrapText="1"/>
    </xf>
    <xf numFmtId="0" fontId="14" fillId="0" borderId="43" xfId="0" applyFont="1" applyFill="1" applyBorder="1" applyAlignment="1" applyProtection="1">
      <alignment vertical="center"/>
      <protection locked="0"/>
    </xf>
    <xf numFmtId="2" fontId="14" fillId="0" borderId="44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2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vertical="center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31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4" fontId="14" fillId="0" borderId="38" xfId="0" applyNumberFormat="1" applyFont="1" applyFill="1" applyBorder="1" applyAlignment="1" applyProtection="1">
      <alignment vertical="center"/>
      <protection locked="0"/>
    </xf>
    <xf numFmtId="2" fontId="14" fillId="0" borderId="52" xfId="0" applyNumberFormat="1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168" fontId="14" fillId="0" borderId="38" xfId="0" applyNumberFormat="1" applyFont="1" applyFill="1" applyBorder="1" applyAlignment="1">
      <alignment horizontal="center" vertical="center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4" fillId="0" borderId="38" xfId="0" applyFont="1" applyFill="1" applyBorder="1" applyAlignment="1" applyProtection="1">
      <alignment horizontal="left" vertical="center" wrapText="1"/>
      <protection locked="0"/>
    </xf>
    <xf numFmtId="0" fontId="14" fillId="0" borderId="38" xfId="0" applyFont="1" applyFill="1" applyBorder="1" applyAlignment="1" applyProtection="1">
      <alignment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47" fillId="0" borderId="10" xfId="0" applyFont="1" applyFill="1" applyBorder="1" applyAlignment="1" applyProtection="1">
      <alignment horizontal="left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0" fontId="16" fillId="0" borderId="0" xfId="14" applyFont="1" applyFill="1" applyBorder="1" applyAlignment="1" applyProtection="1">
      <alignment vertical="center"/>
      <protection locked="0"/>
    </xf>
    <xf numFmtId="2" fontId="14" fillId="0" borderId="0" xfId="14" applyNumberFormat="1" applyFont="1" applyFill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4" fillId="0" borderId="0" xfId="14" applyFont="1" applyFill="1" applyBorder="1" applyAlignment="1" applyProtection="1">
      <alignment horizontal="center" vertical="center"/>
      <protection locked="0"/>
    </xf>
    <xf numFmtId="4" fontId="14" fillId="0" borderId="0" xfId="14" applyNumberFormat="1" applyFont="1" applyFill="1" applyBorder="1" applyAlignment="1" applyProtection="1">
      <alignment horizontal="center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0" fontId="14" fillId="0" borderId="19" xfId="14" applyFont="1" applyFill="1" applyBorder="1" applyAlignment="1" applyProtection="1">
      <alignment horizontal="center" vertical="center" wrapText="1"/>
      <protection locked="0"/>
    </xf>
    <xf numFmtId="0" fontId="14" fillId="0" borderId="5" xfId="14" applyFont="1" applyFill="1" applyBorder="1" applyAlignment="1" applyProtection="1">
      <alignment horizontal="center" vertical="center" wrapText="1"/>
      <protection locked="0"/>
    </xf>
    <xf numFmtId="3" fontId="14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14" applyFont="1" applyFill="1" applyBorder="1" applyAlignment="1">
      <alignment horizontal="right" vertical="center" wrapText="1"/>
    </xf>
    <xf numFmtId="0" fontId="22" fillId="0" borderId="0" xfId="14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14" fillId="0" borderId="6" xfId="14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/>
    </xf>
    <xf numFmtId="0" fontId="14" fillId="0" borderId="4" xfId="14" applyFont="1" applyFill="1" applyBorder="1" applyAlignment="1">
      <alignment vertical="top" wrapText="1"/>
    </xf>
    <xf numFmtId="0" fontId="14" fillId="0" borderId="54" xfId="14" applyFont="1" applyFill="1" applyBorder="1" applyAlignment="1">
      <alignment horizontal="left" vertical="center" wrapText="1"/>
    </xf>
    <xf numFmtId="4" fontId="14" fillId="0" borderId="4" xfId="14" applyNumberFormat="1" applyFont="1" applyFill="1" applyBorder="1" applyAlignment="1">
      <alignment horizontal="center" vertical="center" wrapText="1"/>
    </xf>
    <xf numFmtId="0" fontId="14" fillId="0" borderId="4" xfId="14" applyFont="1" applyFill="1" applyBorder="1" applyAlignment="1">
      <alignment horizontal="left" vertical="center" wrapText="1"/>
    </xf>
    <xf numFmtId="1" fontId="14" fillId="0" borderId="4" xfId="14" applyNumberFormat="1" applyFont="1" applyFill="1" applyBorder="1" applyAlignment="1">
      <alignment horizontal="center" vertical="center" wrapText="1"/>
    </xf>
    <xf numFmtId="0" fontId="14" fillId="0" borderId="40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0" fontId="14" fillId="0" borderId="42" xfId="14" applyFont="1" applyFill="1" applyBorder="1" applyAlignment="1">
      <alignment horizontal="left" vertical="center" wrapText="1"/>
    </xf>
    <xf numFmtId="4" fontId="14" fillId="0" borderId="42" xfId="14" applyNumberFormat="1" applyFont="1" applyFill="1" applyBorder="1" applyAlignment="1">
      <alignment horizontal="center" vertical="center" wrapText="1"/>
    </xf>
    <xf numFmtId="1" fontId="14" fillId="0" borderId="42" xfId="14" applyNumberFormat="1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 wrapText="1"/>
    </xf>
    <xf numFmtId="0" fontId="14" fillId="0" borderId="16" xfId="14" applyFont="1" applyFill="1" applyBorder="1" applyAlignment="1">
      <alignment horizontal="left" vertical="center" wrapText="1"/>
    </xf>
    <xf numFmtId="167" fontId="22" fillId="0" borderId="0" xfId="0" applyNumberFormat="1" applyFont="1" applyFill="1"/>
    <xf numFmtId="0" fontId="14" fillId="0" borderId="20" xfId="14" applyFont="1" applyFill="1" applyBorder="1" applyAlignment="1">
      <alignment horizontal="right" vertical="center" wrapText="1"/>
    </xf>
    <xf numFmtId="16" fontId="14" fillId="0" borderId="20" xfId="14" applyNumberFormat="1" applyFont="1" applyFill="1" applyBorder="1" applyAlignment="1">
      <alignment horizontal="right" vertical="center" wrapText="1"/>
    </xf>
    <xf numFmtId="0" fontId="14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4" fillId="0" borderId="3" xfId="14" applyNumberFormat="1" applyFont="1" applyFill="1" applyBorder="1" applyAlignment="1">
      <alignment horizontal="center" vertical="center" wrapText="1"/>
    </xf>
    <xf numFmtId="3" fontId="14" fillId="0" borderId="3" xfId="14" applyNumberFormat="1" applyFont="1" applyFill="1" applyBorder="1" applyAlignment="1">
      <alignment horizontal="center" vertical="center" wrapText="1"/>
    </xf>
    <xf numFmtId="0" fontId="48" fillId="0" borderId="3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vertical="center" wrapText="1"/>
    </xf>
    <xf numFmtId="4" fontId="14" fillId="0" borderId="7" xfId="14" applyNumberFormat="1" applyFont="1" applyFill="1" applyBorder="1" applyAlignment="1">
      <alignment horizontal="center" vertical="center" wrapText="1"/>
    </xf>
    <xf numFmtId="0" fontId="48" fillId="0" borderId="7" xfId="14" applyFont="1" applyFill="1" applyBorder="1" applyAlignment="1">
      <alignment horizontal="center" vertical="center" wrapText="1"/>
    </xf>
    <xf numFmtId="9" fontId="14" fillId="0" borderId="7" xfId="14" applyNumberFormat="1" applyFont="1" applyFill="1" applyBorder="1" applyAlignment="1">
      <alignment horizontal="center" vertical="center" wrapText="1"/>
    </xf>
    <xf numFmtId="4" fontId="48" fillId="0" borderId="22" xfId="14" applyNumberFormat="1" applyFont="1" applyFill="1" applyBorder="1" applyAlignment="1">
      <alignment horizontal="right" vertical="center" wrapText="1"/>
    </xf>
    <xf numFmtId="0" fontId="14" fillId="0" borderId="55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4" fillId="0" borderId="42" xfId="14" applyFont="1" applyFill="1" applyBorder="1" applyAlignment="1">
      <alignment horizontal="center" vertical="center" wrapText="1"/>
    </xf>
    <xf numFmtId="4" fontId="48" fillId="0" borderId="3" xfId="14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/>
    <xf numFmtId="9" fontId="14" fillId="0" borderId="42" xfId="14" applyNumberFormat="1" applyFont="1" applyFill="1" applyBorder="1" applyAlignment="1">
      <alignment horizontal="center" vertical="center" wrapText="1"/>
    </xf>
    <xf numFmtId="3" fontId="14" fillId="0" borderId="2" xfId="14" applyNumberFormat="1" applyFont="1" applyFill="1" applyBorder="1" applyAlignment="1">
      <alignment horizontal="center" vertical="center" wrapText="1"/>
    </xf>
    <xf numFmtId="0" fontId="14" fillId="0" borderId="56" xfId="14" applyFont="1" applyFill="1" applyBorder="1" applyAlignment="1">
      <alignment horizontal="center" vertical="center" wrapText="1"/>
    </xf>
    <xf numFmtId="0" fontId="16" fillId="0" borderId="57" xfId="14" applyFont="1" applyFill="1" applyBorder="1" applyAlignment="1">
      <alignment vertical="center"/>
    </xf>
    <xf numFmtId="9" fontId="14" fillId="0" borderId="58" xfId="14" applyNumberFormat="1" applyFont="1" applyFill="1" applyBorder="1" applyAlignment="1">
      <alignment horizontal="center" vertical="center" wrapText="1"/>
    </xf>
    <xf numFmtId="4" fontId="14" fillId="0" borderId="58" xfId="14" applyNumberFormat="1" applyFont="1" applyFill="1" applyBorder="1" applyAlignment="1">
      <alignment horizontal="center" vertical="center" wrapText="1"/>
    </xf>
    <xf numFmtId="0" fontId="14" fillId="0" borderId="58" xfId="14" applyFont="1" applyFill="1" applyBorder="1" applyAlignment="1">
      <alignment horizontal="left" vertical="center" wrapText="1"/>
    </xf>
    <xf numFmtId="0" fontId="14" fillId="0" borderId="58" xfId="14" applyFont="1" applyFill="1" applyBorder="1" applyAlignment="1">
      <alignment horizontal="center" vertical="center" wrapText="1"/>
    </xf>
    <xf numFmtId="3" fontId="14" fillId="0" borderId="54" xfId="14" applyNumberFormat="1" applyFont="1" applyFill="1" applyBorder="1" applyAlignment="1">
      <alignment horizontal="center" vertical="center" wrapText="1"/>
    </xf>
    <xf numFmtId="4" fontId="14" fillId="0" borderId="60" xfId="14" applyNumberFormat="1" applyFont="1" applyFill="1" applyBorder="1" applyAlignment="1">
      <alignment horizontal="right" vertical="center" wrapText="1"/>
    </xf>
    <xf numFmtId="10" fontId="14" fillId="0" borderId="3" xfId="14" applyNumberFormat="1" applyFont="1" applyFill="1" applyBorder="1" applyAlignment="1">
      <alignment horizontal="center" vertical="center" wrapText="1"/>
    </xf>
    <xf numFmtId="4" fontId="26" fillId="0" borderId="3" xfId="14" applyNumberFormat="1" applyFont="1" applyFill="1" applyBorder="1" applyAlignment="1">
      <alignment horizontal="center" vertical="center" wrapText="1" shrinkToFit="1"/>
    </xf>
    <xf numFmtId="0" fontId="14" fillId="0" borderId="3" xfId="14" applyFont="1" applyFill="1" applyBorder="1" applyAlignment="1">
      <alignment horizontal="center" vertical="center" wrapText="1" shrinkToFit="1"/>
    </xf>
    <xf numFmtId="10" fontId="14" fillId="0" borderId="4" xfId="14" applyNumberFormat="1" applyFont="1" applyFill="1" applyBorder="1" applyAlignment="1">
      <alignment horizontal="center" vertical="center" wrapText="1"/>
    </xf>
    <xf numFmtId="4" fontId="26" fillId="0" borderId="4" xfId="14" applyNumberFormat="1" applyFont="1" applyFill="1" applyBorder="1" applyAlignment="1">
      <alignment horizontal="center" vertical="center" wrapText="1" shrinkToFit="1"/>
    </xf>
    <xf numFmtId="0" fontId="46" fillId="0" borderId="4" xfId="14" applyFont="1" applyFill="1" applyBorder="1" applyAlignment="1">
      <alignment horizontal="left" vertical="center" wrapText="1"/>
    </xf>
    <xf numFmtId="9" fontId="14" fillId="0" borderId="4" xfId="14" applyNumberFormat="1" applyFont="1" applyFill="1" applyBorder="1" applyAlignment="1">
      <alignment horizontal="center" vertical="center" wrapText="1" shrinkToFit="1"/>
    </xf>
    <xf numFmtId="0" fontId="14" fillId="0" borderId="4" xfId="14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8" xfId="14" applyFont="1" applyFill="1" applyBorder="1" applyAlignment="1">
      <alignment horizontal="left" vertical="center" wrapText="1"/>
    </xf>
    <xf numFmtId="4" fontId="16" fillId="0" borderId="38" xfId="14" applyNumberFormat="1" applyFont="1" applyFill="1" applyBorder="1" applyAlignment="1">
      <alignment horizontal="center" vertical="center" wrapText="1" shrinkToFit="1"/>
    </xf>
    <xf numFmtId="0" fontId="16" fillId="0" borderId="38" xfId="14" applyFont="1" applyFill="1" applyBorder="1" applyAlignment="1">
      <alignment horizontal="center" vertical="center" wrapText="1" shrinkToFit="1"/>
    </xf>
    <xf numFmtId="4" fontId="16" fillId="0" borderId="52" xfId="14" applyNumberFormat="1" applyFont="1" applyFill="1" applyBorder="1" applyAlignment="1">
      <alignment horizontal="right" vertical="center" wrapText="1"/>
    </xf>
    <xf numFmtId="0" fontId="16" fillId="0" borderId="3" xfId="14" applyFont="1" applyBorder="1" applyAlignment="1" applyProtection="1">
      <alignment horizontal="left" vertical="center" wrapText="1"/>
      <protection locked="0"/>
    </xf>
    <xf numFmtId="168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8" xfId="14" applyFont="1" applyBorder="1" applyAlignment="1" applyProtection="1">
      <alignment horizontal="left" vertical="center" wrapText="1"/>
      <protection locked="0"/>
    </xf>
    <xf numFmtId="168" fontId="16" fillId="0" borderId="38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14" fillId="0" borderId="0" xfId="14" applyFont="1" applyFill="1" applyBorder="1" applyAlignment="1" applyProtection="1">
      <alignment horizontal="center" vertical="top" wrapText="1"/>
      <protection locked="0"/>
    </xf>
    <xf numFmtId="0" fontId="16" fillId="0" borderId="0" xfId="14" applyFont="1" applyFill="1" applyBorder="1" applyAlignment="1" applyProtection="1">
      <alignment horizontal="center" vertical="center" wrapText="1"/>
      <protection hidden="1"/>
    </xf>
    <xf numFmtId="3" fontId="14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Border="1" applyAlignment="1">
      <alignment horizontal="right" vertical="center" wrapText="1"/>
    </xf>
    <xf numFmtId="4" fontId="16" fillId="0" borderId="0" xfId="14" applyNumberFormat="1" applyFont="1" applyFill="1" applyBorder="1" applyAlignment="1">
      <alignment horizontal="right" vertical="center" wrapText="1"/>
    </xf>
    <xf numFmtId="4" fontId="14" fillId="0" borderId="0" xfId="14" applyNumberFormat="1" applyFont="1" applyFill="1" applyBorder="1" applyAlignment="1" applyProtection="1">
      <alignment vertical="center" wrapText="1"/>
      <protection locked="0"/>
    </xf>
    <xf numFmtId="4" fontId="48" fillId="0" borderId="0" xfId="14" applyNumberFormat="1" applyFont="1" applyFill="1" applyBorder="1" applyAlignment="1">
      <alignment horizontal="right" vertical="center" wrapText="1"/>
    </xf>
    <xf numFmtId="0" fontId="22" fillId="0" borderId="0" xfId="14" applyFont="1" applyBorder="1" applyAlignment="1" applyProtection="1">
      <alignment vertical="center" wrapText="1"/>
      <protection locked="0"/>
    </xf>
    <xf numFmtId="0" fontId="14" fillId="0" borderId="2" xfId="14" applyFont="1" applyFill="1" applyBorder="1" applyAlignment="1">
      <alignment vertical="center" wrapText="1"/>
    </xf>
    <xf numFmtId="166" fontId="14" fillId="0" borderId="6" xfId="14" applyNumberFormat="1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/>
      <protection locked="0"/>
    </xf>
    <xf numFmtId="4" fontId="16" fillId="0" borderId="2" xfId="14" applyNumberFormat="1" applyFont="1" applyFill="1" applyBorder="1" applyAlignment="1">
      <alignment horizontal="center" vertical="center" wrapTex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4" fillId="0" borderId="61" xfId="14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vertical="top" wrapText="1"/>
    </xf>
    <xf numFmtId="0" fontId="14" fillId="0" borderId="62" xfId="14" applyFont="1" applyFill="1" applyBorder="1" applyAlignment="1">
      <alignment vertical="center" wrapText="1"/>
    </xf>
    <xf numFmtId="4" fontId="14" fillId="0" borderId="23" xfId="14" applyNumberFormat="1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horizontal="left" vertical="center" wrapText="1"/>
    </xf>
    <xf numFmtId="0" fontId="14" fillId="0" borderId="23" xfId="14" applyFont="1" applyFill="1" applyBorder="1" applyAlignment="1">
      <alignment horizontal="center" vertical="center" wrapText="1"/>
    </xf>
    <xf numFmtId="4" fontId="14" fillId="0" borderId="63" xfId="14" applyNumberFormat="1" applyFont="1" applyFill="1" applyBorder="1" applyAlignment="1">
      <alignment horizontal="right" vertical="center" wrapText="1"/>
    </xf>
    <xf numFmtId="0" fontId="14" fillId="0" borderId="33" xfId="0" applyFont="1" applyFill="1" applyBorder="1"/>
    <xf numFmtId="4" fontId="14" fillId="0" borderId="64" xfId="14" applyNumberFormat="1" applyFont="1" applyFill="1" applyBorder="1" applyAlignment="1">
      <alignment horizontal="right" vertical="center" wrapText="1"/>
    </xf>
    <xf numFmtId="0" fontId="49" fillId="0" borderId="0" xfId="5" applyFont="1" applyAlignment="1">
      <alignment vertical="center"/>
    </xf>
    <xf numFmtId="0" fontId="51" fillId="0" borderId="0" xfId="5" applyFont="1" applyAlignment="1">
      <alignment vertical="center" wrapText="1"/>
    </xf>
    <xf numFmtId="0" fontId="49" fillId="0" borderId="0" xfId="5" applyFont="1" applyAlignment="1">
      <alignment horizontal="center" vertical="center"/>
    </xf>
    <xf numFmtId="2" fontId="49" fillId="0" borderId="0" xfId="5" applyNumberFormat="1" applyFont="1" applyBorder="1" applyAlignment="1" applyProtection="1">
      <alignment horizontal="center" vertical="center"/>
      <protection locked="0"/>
    </xf>
    <xf numFmtId="0" fontId="49" fillId="0" borderId="0" xfId="5" applyFont="1" applyBorder="1" applyAlignment="1" applyProtection="1">
      <alignment horizontal="left" vertical="center"/>
      <protection locked="0"/>
    </xf>
    <xf numFmtId="0" fontId="51" fillId="0" borderId="0" xfId="12" applyFont="1" applyBorder="1" applyAlignment="1" applyProtection="1">
      <alignment vertical="center" wrapText="1"/>
      <protection locked="0"/>
    </xf>
    <xf numFmtId="2" fontId="49" fillId="0" borderId="0" xfId="12" applyNumberFormat="1" applyFont="1" applyBorder="1" applyAlignment="1" applyProtection="1">
      <alignment vertical="center"/>
      <protection locked="0"/>
    </xf>
    <xf numFmtId="0" fontId="49" fillId="0" borderId="0" xfId="12" applyFont="1" applyBorder="1" applyAlignment="1" applyProtection="1">
      <alignment horizontal="center" vertical="center"/>
      <protection locked="0"/>
    </xf>
    <xf numFmtId="0" fontId="49" fillId="0" borderId="0" xfId="12" applyFont="1" applyBorder="1" applyAlignment="1" applyProtection="1">
      <alignment vertical="center"/>
      <protection locked="0"/>
    </xf>
    <xf numFmtId="2" fontId="50" fillId="0" borderId="0" xfId="12" applyNumberFormat="1" applyFont="1" applyBorder="1" applyAlignment="1" applyProtection="1">
      <alignment horizontal="left" vertical="center"/>
      <protection locked="0"/>
    </xf>
    <xf numFmtId="0" fontId="50" fillId="0" borderId="0" xfId="12" applyFont="1" applyBorder="1" applyAlignment="1" applyProtection="1">
      <alignment horizontal="center" vertical="center"/>
      <protection locked="0"/>
    </xf>
    <xf numFmtId="0" fontId="50" fillId="0" borderId="0" xfId="12" applyFont="1" applyBorder="1" applyAlignment="1" applyProtection="1">
      <alignment vertical="center"/>
      <protection locked="0"/>
    </xf>
    <xf numFmtId="0" fontId="51" fillId="0" borderId="0" xfId="5" applyFont="1" applyFill="1" applyAlignment="1">
      <alignment vertical="center" wrapText="1"/>
    </xf>
    <xf numFmtId="2" fontId="50" fillId="0" borderId="0" xfId="14" applyNumberFormat="1" applyFont="1" applyFill="1" applyBorder="1" applyAlignment="1" applyProtection="1">
      <alignment horizontal="left" vertical="center"/>
      <protection locked="0"/>
    </xf>
    <xf numFmtId="0" fontId="50" fillId="0" borderId="0" xfId="12" applyFont="1" applyFill="1" applyBorder="1" applyAlignment="1" applyProtection="1">
      <alignment vertical="center"/>
      <protection locked="0"/>
    </xf>
    <xf numFmtId="0" fontId="49" fillId="0" borderId="0" xfId="14" applyFont="1" applyFill="1" applyBorder="1" applyAlignment="1" applyProtection="1">
      <alignment vertical="center"/>
      <protection locked="0"/>
    </xf>
    <xf numFmtId="4" fontId="51" fillId="0" borderId="0" xfId="5" applyNumberFormat="1" applyFont="1" applyFill="1" applyAlignment="1">
      <alignment vertical="center" wrapText="1"/>
    </xf>
    <xf numFmtId="0" fontId="52" fillId="0" borderId="0" xfId="37" applyFont="1" applyAlignment="1">
      <alignment vertical="center"/>
    </xf>
    <xf numFmtId="0" fontId="49" fillId="0" borderId="0" xfId="5" applyFont="1" applyFill="1" applyAlignment="1">
      <alignment vertical="center"/>
    </xf>
    <xf numFmtId="4" fontId="49" fillId="0" borderId="0" xfId="14" applyNumberFormat="1" applyFont="1" applyFill="1" applyBorder="1" applyAlignment="1" applyProtection="1">
      <alignment horizontal="right" vertical="center"/>
      <protection locked="0"/>
    </xf>
    <xf numFmtId="0" fontId="53" fillId="0" borderId="0" xfId="5" applyFont="1" applyAlignment="1">
      <alignment vertical="center"/>
    </xf>
    <xf numFmtId="0" fontId="54" fillId="0" borderId="0" xfId="0" applyFont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4" fillId="0" borderId="0" xfId="0" applyFont="1" applyBorder="1" applyAlignment="1">
      <alignment vertical="center" wrapText="1"/>
    </xf>
    <xf numFmtId="4" fontId="54" fillId="0" borderId="0" xfId="4" applyNumberFormat="1" applyFont="1" applyBorder="1" applyAlignment="1">
      <alignment horizontal="right" vertical="center" wrapText="1"/>
    </xf>
    <xf numFmtId="0" fontId="54" fillId="0" borderId="0" xfId="3" quotePrefix="1" applyFont="1" applyBorder="1" applyAlignment="1">
      <alignment horizontal="right" vertical="center" wrapText="1"/>
    </xf>
    <xf numFmtId="4" fontId="54" fillId="0" borderId="0" xfId="0" applyNumberFormat="1" applyFont="1" applyBorder="1" applyAlignment="1">
      <alignment vertical="center" wrapText="1"/>
    </xf>
    <xf numFmtId="0" fontId="49" fillId="0" borderId="0" xfId="0" applyFont="1" applyFill="1" applyBorder="1" applyAlignment="1" applyProtection="1">
      <alignment vertical="center"/>
      <protection locked="0"/>
    </xf>
    <xf numFmtId="0" fontId="50" fillId="0" borderId="0" xfId="0" applyFont="1" applyFill="1" applyBorder="1" applyAlignment="1" applyProtection="1">
      <alignment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/>
      <protection locked="0"/>
    </xf>
    <xf numFmtId="2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5" applyNumberFormat="1" applyFont="1" applyFill="1" applyBorder="1" applyAlignment="1">
      <alignment vertical="center"/>
    </xf>
    <xf numFmtId="164" fontId="49" fillId="0" borderId="3" xfId="5" applyNumberFormat="1" applyFont="1" applyFill="1" applyBorder="1" applyAlignment="1">
      <alignment vertical="center"/>
    </xf>
    <xf numFmtId="164" fontId="51" fillId="0" borderId="3" xfId="5" applyNumberFormat="1" applyFont="1" applyFill="1" applyBorder="1" applyAlignment="1">
      <alignment vertical="center" wrapText="1"/>
    </xf>
    <xf numFmtId="4" fontId="50" fillId="0" borderId="3" xfId="15" applyNumberFormat="1" applyFont="1" applyFill="1" applyBorder="1" applyAlignment="1">
      <alignment vertical="center" wrapText="1"/>
    </xf>
    <xf numFmtId="0" fontId="50" fillId="0" borderId="3" xfId="5" applyFont="1" applyFill="1" applyBorder="1" applyAlignment="1">
      <alignment horizontal="center" vertical="center" wrapText="1"/>
    </xf>
    <xf numFmtId="4" fontId="50" fillId="0" borderId="3" xfId="5" applyNumberFormat="1" applyFont="1" applyBorder="1" applyAlignment="1">
      <alignment vertical="center"/>
    </xf>
    <xf numFmtId="0" fontId="49" fillId="0" borderId="3" xfId="5" applyFont="1" applyBorder="1" applyAlignment="1">
      <alignment vertical="center"/>
    </xf>
    <xf numFmtId="165" fontId="51" fillId="0" borderId="3" xfId="5" applyNumberFormat="1" applyFont="1" applyBorder="1" applyAlignment="1">
      <alignment vertical="center" wrapText="1"/>
    </xf>
    <xf numFmtId="4" fontId="50" fillId="0" borderId="3" xfId="15" applyNumberFormat="1" applyFont="1" applyBorder="1" applyAlignment="1" applyProtection="1">
      <alignment vertical="center"/>
      <protection locked="0"/>
    </xf>
    <xf numFmtId="0" fontId="49" fillId="0" borderId="3" xfId="5" applyFont="1" applyBorder="1" applyAlignment="1">
      <alignment horizontal="center" vertical="center" wrapText="1"/>
    </xf>
    <xf numFmtId="0" fontId="50" fillId="0" borderId="3" xfId="5" applyFont="1" applyFill="1" applyBorder="1" applyAlignment="1">
      <alignment vertical="center"/>
    </xf>
    <xf numFmtId="4" fontId="49" fillId="0" borderId="3" xfId="5" applyNumberFormat="1" applyFont="1" applyBorder="1" applyAlignment="1">
      <alignment horizontal="right" vertical="center"/>
    </xf>
    <xf numFmtId="0" fontId="56" fillId="0" borderId="3" xfId="3" quotePrefix="1" applyFont="1" applyBorder="1" applyAlignment="1">
      <alignment horizontal="center" vertical="center" wrapText="1"/>
    </xf>
    <xf numFmtId="0" fontId="46" fillId="0" borderId="3" xfId="5" applyFont="1" applyBorder="1" applyAlignment="1">
      <alignment horizontal="center" vertical="center" wrapText="1"/>
    </xf>
    <xf numFmtId="4" fontId="49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49" fillId="0" borderId="0" xfId="5" applyNumberFormat="1" applyFont="1" applyAlignment="1">
      <alignment horizontal="right" vertical="center"/>
    </xf>
    <xf numFmtId="0" fontId="49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49" fillId="0" borderId="3" xfId="5" applyNumberFormat="1" applyFont="1" applyBorder="1" applyAlignment="1">
      <alignment horizontal="center" vertical="center"/>
    </xf>
    <xf numFmtId="0" fontId="49" fillId="0" borderId="3" xfId="5" applyFont="1" applyBorder="1" applyAlignment="1">
      <alignment horizontal="right" vertical="center"/>
    </xf>
    <xf numFmtId="0" fontId="50" fillId="0" borderId="3" xfId="5" applyFont="1" applyBorder="1" applyAlignment="1">
      <alignment horizontal="center" vertical="center" wrapText="1"/>
    </xf>
    <xf numFmtId="0" fontId="50" fillId="0" borderId="3" xfId="5" applyFont="1" applyBorder="1" applyAlignment="1">
      <alignment vertical="center"/>
    </xf>
    <xf numFmtId="0" fontId="49" fillId="0" borderId="3" xfId="5" applyFont="1" applyBorder="1" applyAlignment="1">
      <alignment horizontal="center" vertical="center"/>
    </xf>
    <xf numFmtId="0" fontId="49" fillId="0" borderId="3" xfId="5" applyFont="1" applyBorder="1" applyAlignment="1">
      <alignment vertical="center" wrapText="1"/>
    </xf>
    <xf numFmtId="0" fontId="51" fillId="0" borderId="3" xfId="5" applyFont="1" applyBorder="1" applyAlignment="1">
      <alignment vertical="center" wrapText="1"/>
    </xf>
    <xf numFmtId="0" fontId="57" fillId="0" borderId="3" xfId="5" applyFont="1" applyBorder="1" applyAlignment="1">
      <alignment horizontal="center" vertical="center" wrapText="1"/>
    </xf>
    <xf numFmtId="0" fontId="58" fillId="0" borderId="0" xfId="12" applyFont="1" applyBorder="1" applyAlignment="1" applyProtection="1">
      <alignment horizontal="center" vertical="center" wrapText="1"/>
      <protection locked="0"/>
    </xf>
    <xf numFmtId="2" fontId="58" fillId="0" borderId="0" xfId="12" applyNumberFormat="1" applyFont="1" applyBorder="1" applyAlignment="1" applyProtection="1">
      <alignment horizontal="center" vertical="center" wrapText="1"/>
      <protection locked="0"/>
    </xf>
    <xf numFmtId="0" fontId="59" fillId="0" borderId="0" xfId="12" applyFont="1" applyBorder="1" applyAlignment="1" applyProtection="1">
      <alignment vertical="center"/>
      <protection locked="0"/>
    </xf>
    <xf numFmtId="0" fontId="61" fillId="0" borderId="0" xfId="5" applyFont="1" applyAlignment="1">
      <alignment vertical="center"/>
    </xf>
    <xf numFmtId="0" fontId="62" fillId="0" borderId="0" xfId="5" applyFont="1" applyAlignment="1">
      <alignment vertical="center" wrapText="1"/>
    </xf>
    <xf numFmtId="0" fontId="61" fillId="0" borderId="0" xfId="5" applyFont="1" applyAlignment="1">
      <alignment horizontal="right" vertical="center"/>
    </xf>
    <xf numFmtId="0" fontId="61" fillId="0" borderId="0" xfId="5" applyFont="1" applyAlignment="1">
      <alignment horizontal="left" vertical="center"/>
    </xf>
    <xf numFmtId="2" fontId="61" fillId="0" borderId="0" xfId="5" applyNumberFormat="1" applyFont="1" applyBorder="1" applyAlignment="1" applyProtection="1">
      <alignment horizontal="left" vertical="center"/>
      <protection locked="0"/>
    </xf>
    <xf numFmtId="0" fontId="14" fillId="0" borderId="32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16" fillId="0" borderId="50" xfId="0" applyFont="1" applyFill="1" applyBorder="1" applyAlignment="1" applyProtection="1">
      <alignment horizontal="left" vertical="center" wrapText="1"/>
      <protection locked="0"/>
    </xf>
    <xf numFmtId="0" fontId="14" fillId="0" borderId="34" xfId="0" applyFont="1" applyFill="1" applyBorder="1" applyAlignment="1" applyProtection="1">
      <alignment horizontal="right" vertical="top" wrapText="1"/>
      <protection locked="0"/>
    </xf>
    <xf numFmtId="3" fontId="14" fillId="0" borderId="38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23" xfId="0" applyFont="1" applyFill="1" applyBorder="1" applyAlignment="1">
      <alignment horizontal="left"/>
    </xf>
    <xf numFmtId="4" fontId="16" fillId="0" borderId="11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4" fontId="14" fillId="0" borderId="4" xfId="0" applyNumberFormat="1" applyFont="1" applyFill="1" applyBorder="1" applyAlignment="1">
      <alignment horizontal="center" vertical="center"/>
    </xf>
    <xf numFmtId="0" fontId="16" fillId="0" borderId="23" xfId="14" applyFont="1" applyBorder="1" applyAlignment="1" applyProtection="1">
      <alignment horizontal="left" vertical="center" wrapText="1"/>
      <protection locked="0"/>
    </xf>
    <xf numFmtId="2" fontId="14" fillId="0" borderId="23" xfId="14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0" fontId="14" fillId="0" borderId="54" xfId="0" applyFont="1" applyFill="1" applyBorder="1" applyAlignment="1" applyProtection="1">
      <alignment horizontal="right" vertical="top" wrapText="1"/>
      <protection locked="0"/>
    </xf>
    <xf numFmtId="0" fontId="14" fillId="0" borderId="6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center" vertical="center" wrapText="1" shrinkToFit="1"/>
      <protection locked="0"/>
    </xf>
    <xf numFmtId="4" fontId="14" fillId="0" borderId="52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/>
    <xf numFmtId="2" fontId="49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6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38" xfId="0" applyFont="1" applyFill="1" applyBorder="1" applyAlignment="1" applyProtection="1">
      <alignment horizontal="left" vertical="top" wrapText="1"/>
      <protection locked="0"/>
    </xf>
    <xf numFmtId="0" fontId="9" fillId="0" borderId="38" xfId="0" applyFont="1" applyFill="1" applyBorder="1" applyAlignment="1" applyProtection="1">
      <alignment horizontal="left" vertical="top" wrapText="1"/>
      <protection locked="0"/>
    </xf>
    <xf numFmtId="0" fontId="10" fillId="0" borderId="38" xfId="0" applyFont="1" applyFill="1" applyBorder="1" applyAlignment="1" applyProtection="1">
      <alignment horizontal="center" vertical="top" wrapText="1"/>
      <protection locked="0"/>
    </xf>
    <xf numFmtId="4" fontId="10" fillId="0" borderId="52" xfId="0" applyNumberFormat="1" applyFont="1" applyFill="1" applyBorder="1" applyAlignment="1" applyProtection="1">
      <alignment vertical="center"/>
      <protection locked="0"/>
    </xf>
    <xf numFmtId="0" fontId="9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17" fillId="0" borderId="15" xfId="22" applyFont="1" applyFill="1" applyBorder="1" applyAlignment="1">
      <alignment horizontal="center" vertical="center" wrapText="1"/>
    </xf>
    <xf numFmtId="0" fontId="47" fillId="0" borderId="3" xfId="0" applyFont="1" applyFill="1" applyBorder="1" applyAlignment="1" applyProtection="1">
      <alignment horizontal="left" wrapText="1"/>
      <protection locked="0"/>
    </xf>
    <xf numFmtId="168" fontId="16" fillId="0" borderId="6" xfId="0" applyNumberFormat="1" applyFont="1" applyFill="1" applyBorder="1" applyAlignment="1">
      <alignment horizontal="center"/>
    </xf>
    <xf numFmtId="0" fontId="54" fillId="0" borderId="0" xfId="3" quotePrefix="1" applyFont="1" applyBorder="1" applyAlignment="1">
      <alignment horizontal="left" vertical="center" wrapText="1"/>
    </xf>
    <xf numFmtId="0" fontId="60" fillId="0" borderId="0" xfId="5" applyFont="1" applyAlignment="1">
      <alignment horizontal="center" vertical="center"/>
    </xf>
    <xf numFmtId="2" fontId="60" fillId="0" borderId="0" xfId="12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7" fillId="0" borderId="3" xfId="5" applyFont="1" applyBorder="1" applyAlignment="1">
      <alignment horizontal="center" vertical="center"/>
    </xf>
    <xf numFmtId="0" fontId="50" fillId="0" borderId="3" xfId="5" applyFont="1" applyFill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4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53" xfId="0" applyFont="1" applyFill="1" applyBorder="1" applyAlignment="1">
      <alignment horizontal="center" vertical="center"/>
    </xf>
    <xf numFmtId="0" fontId="17" fillId="0" borderId="31" xfId="22" applyFont="1" applyFill="1" applyBorder="1" applyAlignment="1">
      <alignment horizontal="center" vertical="center" wrapText="1"/>
    </xf>
    <xf numFmtId="0" fontId="17" fillId="0" borderId="15" xfId="22" applyFont="1" applyFill="1" applyBorder="1" applyAlignment="1">
      <alignment horizontal="center" vertical="center" wrapText="1"/>
    </xf>
    <xf numFmtId="0" fontId="17" fillId="0" borderId="28" xfId="22" applyFont="1" applyFill="1" applyBorder="1" applyAlignment="1">
      <alignment horizontal="center" vertical="center" wrapText="1"/>
    </xf>
    <xf numFmtId="0" fontId="17" fillId="0" borderId="39" xfId="22" applyFont="1" applyFill="1" applyBorder="1" applyAlignment="1">
      <alignment horizontal="center" vertical="center" wrapText="1"/>
    </xf>
    <xf numFmtId="0" fontId="17" fillId="0" borderId="41" xfId="22" applyFont="1" applyFill="1" applyBorder="1" applyAlignment="1">
      <alignment horizontal="center" vertical="center" wrapText="1"/>
    </xf>
    <xf numFmtId="0" fontId="17" fillId="0" borderId="53" xfId="22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vertical="center" wrapText="1"/>
    </xf>
    <xf numFmtId="0" fontId="22" fillId="0" borderId="3" xfId="14" applyFont="1" applyFill="1" applyBorder="1" applyAlignment="1">
      <alignment horizontal="left" vertical="center" wrapText="1"/>
    </xf>
    <xf numFmtId="0" fontId="22" fillId="0" borderId="0" xfId="14" applyFont="1" applyFill="1" applyBorder="1" applyAlignment="1" applyProtection="1">
      <alignment horizontal="left" vertical="center" wrapText="1"/>
      <protection locked="0"/>
    </xf>
    <xf numFmtId="0" fontId="22" fillId="0" borderId="3" xfId="14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4" applyFont="1" applyFill="1" applyBorder="1" applyAlignment="1">
      <alignment horizontal="center" vertical="center" wrapText="1"/>
    </xf>
    <xf numFmtId="0" fontId="14" fillId="0" borderId="27" xfId="14" applyFont="1" applyFill="1" applyBorder="1" applyAlignment="1">
      <alignment horizontal="center" vertical="center" wrapText="1"/>
    </xf>
    <xf numFmtId="0" fontId="14" fillId="0" borderId="26" xfId="14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top" wrapText="1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4" applyFont="1" applyFill="1" applyBorder="1" applyAlignment="1">
      <alignment horizontal="left" vertical="center"/>
    </xf>
    <xf numFmtId="0" fontId="16" fillId="0" borderId="27" xfId="14" applyFont="1" applyFill="1" applyBorder="1" applyAlignment="1">
      <alignment horizontal="left" vertical="center"/>
    </xf>
    <xf numFmtId="0" fontId="16" fillId="0" borderId="18" xfId="14" applyFont="1" applyFill="1" applyBorder="1" applyAlignment="1">
      <alignment horizontal="left" vertic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1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4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6" fillId="0" borderId="8" xfId="14" quotePrefix="1" applyFont="1" applyFill="1" applyBorder="1" applyAlignment="1" applyProtection="1">
      <alignment horizontal="center" vertical="center" wrapText="1"/>
      <protection hidden="1"/>
    </xf>
    <xf numFmtId="0" fontId="16" fillId="0" borderId="18" xfId="14" quotePrefix="1" applyFont="1" applyFill="1" applyBorder="1" applyAlignment="1" applyProtection="1">
      <alignment horizontal="center" vertical="center" wrapText="1"/>
      <protection hidden="1"/>
    </xf>
    <xf numFmtId="0" fontId="14" fillId="0" borderId="59" xfId="14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3" fontId="14" fillId="0" borderId="6" xfId="14" applyNumberFormat="1" applyFont="1" applyFill="1" applyBorder="1" applyAlignment="1">
      <alignment horizontal="center" vertical="center" wrapText="1"/>
    </xf>
    <xf numFmtId="0" fontId="14" fillId="0" borderId="1" xfId="14" applyFont="1" applyFill="1" applyBorder="1" applyAlignment="1" applyProtection="1">
      <alignment horizontal="center" vertical="top" wrapText="1"/>
      <protection locked="0"/>
    </xf>
    <xf numFmtId="0" fontId="14" fillId="0" borderId="42" xfId="14" applyFont="1" applyFill="1" applyBorder="1" applyAlignment="1" applyProtection="1">
      <alignment horizontal="center" vertical="top" wrapText="1"/>
      <protection locked="0"/>
    </xf>
    <xf numFmtId="0" fontId="14" fillId="0" borderId="2" xfId="14" applyFont="1" applyFill="1" applyBorder="1" applyAlignment="1" applyProtection="1">
      <alignment horizontal="center" vertical="top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2" fontId="5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49" xfId="0" applyNumberFormat="1" applyFont="1" applyFill="1" applyBorder="1" applyAlignment="1" applyProtection="1">
      <alignment horizontal="center" vertical="center"/>
      <protection locked="0"/>
    </xf>
    <xf numFmtId="4" fontId="9" fillId="0" borderId="66" xfId="0" applyNumberFormat="1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3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19</xdr:row>
      <xdr:rowOff>169334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3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31750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Normal="100" zoomScaleSheetLayoutView="100" workbookViewId="0">
      <selection activeCell="P14" sqref="P14"/>
    </sheetView>
  </sheetViews>
  <sheetFormatPr defaultColWidth="9.140625" defaultRowHeight="15.75" x14ac:dyDescent="0.2"/>
  <cols>
    <col min="1" max="1" width="4.7109375" style="501" customWidth="1"/>
    <col min="2" max="2" width="44.85546875" style="501" customWidth="1"/>
    <col min="3" max="3" width="12" style="503" customWidth="1"/>
    <col min="4" max="4" width="16.28515625" style="501" customWidth="1"/>
    <col min="5" max="5" width="38.7109375" style="502" customWidth="1"/>
    <col min="6" max="6" width="12.7109375" style="501" customWidth="1"/>
    <col min="7" max="7" width="20.140625" style="501" customWidth="1"/>
    <col min="8" max="8" width="11.28515625" style="501" bestFit="1" customWidth="1"/>
    <col min="9" max="256" width="9.140625" style="501"/>
    <col min="257" max="257" width="4.7109375" style="501" customWidth="1"/>
    <col min="258" max="258" width="44.85546875" style="501" customWidth="1"/>
    <col min="259" max="259" width="14.5703125" style="501" customWidth="1"/>
    <col min="260" max="260" width="16.28515625" style="501" customWidth="1"/>
    <col min="261" max="261" width="38.7109375" style="501" customWidth="1"/>
    <col min="262" max="262" width="12.7109375" style="501" customWidth="1"/>
    <col min="263" max="263" width="17.42578125" style="501" customWidth="1"/>
    <col min="264" max="264" width="11.28515625" style="501" bestFit="1" customWidth="1"/>
    <col min="265" max="512" width="9.140625" style="501"/>
    <col min="513" max="513" width="4.7109375" style="501" customWidth="1"/>
    <col min="514" max="514" width="44.85546875" style="501" customWidth="1"/>
    <col min="515" max="515" width="14.5703125" style="501" customWidth="1"/>
    <col min="516" max="516" width="16.28515625" style="501" customWidth="1"/>
    <col min="517" max="517" width="38.7109375" style="501" customWidth="1"/>
    <col min="518" max="518" width="12.7109375" style="501" customWidth="1"/>
    <col min="519" max="519" width="17.42578125" style="501" customWidth="1"/>
    <col min="520" max="520" width="11.28515625" style="501" bestFit="1" customWidth="1"/>
    <col min="521" max="768" width="9.140625" style="501"/>
    <col min="769" max="769" width="4.7109375" style="501" customWidth="1"/>
    <col min="770" max="770" width="44.85546875" style="501" customWidth="1"/>
    <col min="771" max="771" width="14.5703125" style="501" customWidth="1"/>
    <col min="772" max="772" width="16.28515625" style="501" customWidth="1"/>
    <col min="773" max="773" width="38.7109375" style="501" customWidth="1"/>
    <col min="774" max="774" width="12.7109375" style="501" customWidth="1"/>
    <col min="775" max="775" width="17.42578125" style="501" customWidth="1"/>
    <col min="776" max="776" width="11.28515625" style="501" bestFit="1" customWidth="1"/>
    <col min="777" max="1024" width="9.140625" style="501"/>
    <col min="1025" max="1025" width="4.7109375" style="501" customWidth="1"/>
    <col min="1026" max="1026" width="44.85546875" style="501" customWidth="1"/>
    <col min="1027" max="1027" width="14.5703125" style="501" customWidth="1"/>
    <col min="1028" max="1028" width="16.28515625" style="501" customWidth="1"/>
    <col min="1029" max="1029" width="38.7109375" style="501" customWidth="1"/>
    <col min="1030" max="1030" width="12.7109375" style="501" customWidth="1"/>
    <col min="1031" max="1031" width="17.42578125" style="501" customWidth="1"/>
    <col min="1032" max="1032" width="11.28515625" style="501" bestFit="1" customWidth="1"/>
    <col min="1033" max="1280" width="9.140625" style="501"/>
    <col min="1281" max="1281" width="4.7109375" style="501" customWidth="1"/>
    <col min="1282" max="1282" width="44.85546875" style="501" customWidth="1"/>
    <col min="1283" max="1283" width="14.5703125" style="501" customWidth="1"/>
    <col min="1284" max="1284" width="16.28515625" style="501" customWidth="1"/>
    <col min="1285" max="1285" width="38.7109375" style="501" customWidth="1"/>
    <col min="1286" max="1286" width="12.7109375" style="501" customWidth="1"/>
    <col min="1287" max="1287" width="17.42578125" style="501" customWidth="1"/>
    <col min="1288" max="1288" width="11.28515625" style="501" bestFit="1" customWidth="1"/>
    <col min="1289" max="1536" width="9.140625" style="501"/>
    <col min="1537" max="1537" width="4.7109375" style="501" customWidth="1"/>
    <col min="1538" max="1538" width="44.85546875" style="501" customWidth="1"/>
    <col min="1539" max="1539" width="14.5703125" style="501" customWidth="1"/>
    <col min="1540" max="1540" width="16.28515625" style="501" customWidth="1"/>
    <col min="1541" max="1541" width="38.7109375" style="501" customWidth="1"/>
    <col min="1542" max="1542" width="12.7109375" style="501" customWidth="1"/>
    <col min="1543" max="1543" width="17.42578125" style="501" customWidth="1"/>
    <col min="1544" max="1544" width="11.28515625" style="501" bestFit="1" customWidth="1"/>
    <col min="1545" max="1792" width="9.140625" style="501"/>
    <col min="1793" max="1793" width="4.7109375" style="501" customWidth="1"/>
    <col min="1794" max="1794" width="44.85546875" style="501" customWidth="1"/>
    <col min="1795" max="1795" width="14.5703125" style="501" customWidth="1"/>
    <col min="1796" max="1796" width="16.28515625" style="501" customWidth="1"/>
    <col min="1797" max="1797" width="38.7109375" style="501" customWidth="1"/>
    <col min="1798" max="1798" width="12.7109375" style="501" customWidth="1"/>
    <col min="1799" max="1799" width="17.42578125" style="501" customWidth="1"/>
    <col min="1800" max="1800" width="11.28515625" style="501" bestFit="1" customWidth="1"/>
    <col min="1801" max="2048" width="9.140625" style="501"/>
    <col min="2049" max="2049" width="4.7109375" style="501" customWidth="1"/>
    <col min="2050" max="2050" width="44.85546875" style="501" customWidth="1"/>
    <col min="2051" max="2051" width="14.5703125" style="501" customWidth="1"/>
    <col min="2052" max="2052" width="16.28515625" style="501" customWidth="1"/>
    <col min="2053" max="2053" width="38.7109375" style="501" customWidth="1"/>
    <col min="2054" max="2054" width="12.7109375" style="501" customWidth="1"/>
    <col min="2055" max="2055" width="17.42578125" style="501" customWidth="1"/>
    <col min="2056" max="2056" width="11.28515625" style="501" bestFit="1" customWidth="1"/>
    <col min="2057" max="2304" width="9.140625" style="501"/>
    <col min="2305" max="2305" width="4.7109375" style="501" customWidth="1"/>
    <col min="2306" max="2306" width="44.85546875" style="501" customWidth="1"/>
    <col min="2307" max="2307" width="14.5703125" style="501" customWidth="1"/>
    <col min="2308" max="2308" width="16.28515625" style="501" customWidth="1"/>
    <col min="2309" max="2309" width="38.7109375" style="501" customWidth="1"/>
    <col min="2310" max="2310" width="12.7109375" style="501" customWidth="1"/>
    <col min="2311" max="2311" width="17.42578125" style="501" customWidth="1"/>
    <col min="2312" max="2312" width="11.28515625" style="501" bestFit="1" customWidth="1"/>
    <col min="2313" max="2560" width="9.140625" style="501"/>
    <col min="2561" max="2561" width="4.7109375" style="501" customWidth="1"/>
    <col min="2562" max="2562" width="44.85546875" style="501" customWidth="1"/>
    <col min="2563" max="2563" width="14.5703125" style="501" customWidth="1"/>
    <col min="2564" max="2564" width="16.28515625" style="501" customWidth="1"/>
    <col min="2565" max="2565" width="38.7109375" style="501" customWidth="1"/>
    <col min="2566" max="2566" width="12.7109375" style="501" customWidth="1"/>
    <col min="2567" max="2567" width="17.42578125" style="501" customWidth="1"/>
    <col min="2568" max="2568" width="11.28515625" style="501" bestFit="1" customWidth="1"/>
    <col min="2569" max="2816" width="9.140625" style="501"/>
    <col min="2817" max="2817" width="4.7109375" style="501" customWidth="1"/>
    <col min="2818" max="2818" width="44.85546875" style="501" customWidth="1"/>
    <col min="2819" max="2819" width="14.5703125" style="501" customWidth="1"/>
    <col min="2820" max="2820" width="16.28515625" style="501" customWidth="1"/>
    <col min="2821" max="2821" width="38.7109375" style="501" customWidth="1"/>
    <col min="2822" max="2822" width="12.7109375" style="501" customWidth="1"/>
    <col min="2823" max="2823" width="17.42578125" style="501" customWidth="1"/>
    <col min="2824" max="2824" width="11.28515625" style="501" bestFit="1" customWidth="1"/>
    <col min="2825" max="3072" width="9.140625" style="501"/>
    <col min="3073" max="3073" width="4.7109375" style="501" customWidth="1"/>
    <col min="3074" max="3074" width="44.85546875" style="501" customWidth="1"/>
    <col min="3075" max="3075" width="14.5703125" style="501" customWidth="1"/>
    <col min="3076" max="3076" width="16.28515625" style="501" customWidth="1"/>
    <col min="3077" max="3077" width="38.7109375" style="501" customWidth="1"/>
    <col min="3078" max="3078" width="12.7109375" style="501" customWidth="1"/>
    <col min="3079" max="3079" width="17.42578125" style="501" customWidth="1"/>
    <col min="3080" max="3080" width="11.28515625" style="501" bestFit="1" customWidth="1"/>
    <col min="3081" max="3328" width="9.140625" style="501"/>
    <col min="3329" max="3329" width="4.7109375" style="501" customWidth="1"/>
    <col min="3330" max="3330" width="44.85546875" style="501" customWidth="1"/>
    <col min="3331" max="3331" width="14.5703125" style="501" customWidth="1"/>
    <col min="3332" max="3332" width="16.28515625" style="501" customWidth="1"/>
    <col min="3333" max="3333" width="38.7109375" style="501" customWidth="1"/>
    <col min="3334" max="3334" width="12.7109375" style="501" customWidth="1"/>
    <col min="3335" max="3335" width="17.42578125" style="501" customWidth="1"/>
    <col min="3336" max="3336" width="11.28515625" style="501" bestFit="1" customWidth="1"/>
    <col min="3337" max="3584" width="9.140625" style="501"/>
    <col min="3585" max="3585" width="4.7109375" style="501" customWidth="1"/>
    <col min="3586" max="3586" width="44.85546875" style="501" customWidth="1"/>
    <col min="3587" max="3587" width="14.5703125" style="501" customWidth="1"/>
    <col min="3588" max="3588" width="16.28515625" style="501" customWidth="1"/>
    <col min="3589" max="3589" width="38.7109375" style="501" customWidth="1"/>
    <col min="3590" max="3590" width="12.7109375" style="501" customWidth="1"/>
    <col min="3591" max="3591" width="17.42578125" style="501" customWidth="1"/>
    <col min="3592" max="3592" width="11.28515625" style="501" bestFit="1" customWidth="1"/>
    <col min="3593" max="3840" width="9.140625" style="501"/>
    <col min="3841" max="3841" width="4.7109375" style="501" customWidth="1"/>
    <col min="3842" max="3842" width="44.85546875" style="501" customWidth="1"/>
    <col min="3843" max="3843" width="14.5703125" style="501" customWidth="1"/>
    <col min="3844" max="3844" width="16.28515625" style="501" customWidth="1"/>
    <col min="3845" max="3845" width="38.7109375" style="501" customWidth="1"/>
    <col min="3846" max="3846" width="12.7109375" style="501" customWidth="1"/>
    <col min="3847" max="3847" width="17.42578125" style="501" customWidth="1"/>
    <col min="3848" max="3848" width="11.28515625" style="501" bestFit="1" customWidth="1"/>
    <col min="3849" max="4096" width="9.140625" style="501"/>
    <col min="4097" max="4097" width="4.7109375" style="501" customWidth="1"/>
    <col min="4098" max="4098" width="44.85546875" style="501" customWidth="1"/>
    <col min="4099" max="4099" width="14.5703125" style="501" customWidth="1"/>
    <col min="4100" max="4100" width="16.28515625" style="501" customWidth="1"/>
    <col min="4101" max="4101" width="38.7109375" style="501" customWidth="1"/>
    <col min="4102" max="4102" width="12.7109375" style="501" customWidth="1"/>
    <col min="4103" max="4103" width="17.42578125" style="501" customWidth="1"/>
    <col min="4104" max="4104" width="11.28515625" style="501" bestFit="1" customWidth="1"/>
    <col min="4105" max="4352" width="9.140625" style="501"/>
    <col min="4353" max="4353" width="4.7109375" style="501" customWidth="1"/>
    <col min="4354" max="4354" width="44.85546875" style="501" customWidth="1"/>
    <col min="4355" max="4355" width="14.5703125" style="501" customWidth="1"/>
    <col min="4356" max="4356" width="16.28515625" style="501" customWidth="1"/>
    <col min="4357" max="4357" width="38.7109375" style="501" customWidth="1"/>
    <col min="4358" max="4358" width="12.7109375" style="501" customWidth="1"/>
    <col min="4359" max="4359" width="17.42578125" style="501" customWidth="1"/>
    <col min="4360" max="4360" width="11.28515625" style="501" bestFit="1" customWidth="1"/>
    <col min="4361" max="4608" width="9.140625" style="501"/>
    <col min="4609" max="4609" width="4.7109375" style="501" customWidth="1"/>
    <col min="4610" max="4610" width="44.85546875" style="501" customWidth="1"/>
    <col min="4611" max="4611" width="14.5703125" style="501" customWidth="1"/>
    <col min="4612" max="4612" width="16.28515625" style="501" customWidth="1"/>
    <col min="4613" max="4613" width="38.7109375" style="501" customWidth="1"/>
    <col min="4614" max="4614" width="12.7109375" style="501" customWidth="1"/>
    <col min="4615" max="4615" width="17.42578125" style="501" customWidth="1"/>
    <col min="4616" max="4616" width="11.28515625" style="501" bestFit="1" customWidth="1"/>
    <col min="4617" max="4864" width="9.140625" style="501"/>
    <col min="4865" max="4865" width="4.7109375" style="501" customWidth="1"/>
    <col min="4866" max="4866" width="44.85546875" style="501" customWidth="1"/>
    <col min="4867" max="4867" width="14.5703125" style="501" customWidth="1"/>
    <col min="4868" max="4868" width="16.28515625" style="501" customWidth="1"/>
    <col min="4869" max="4869" width="38.7109375" style="501" customWidth="1"/>
    <col min="4870" max="4870" width="12.7109375" style="501" customWidth="1"/>
    <col min="4871" max="4871" width="17.42578125" style="501" customWidth="1"/>
    <col min="4872" max="4872" width="11.28515625" style="501" bestFit="1" customWidth="1"/>
    <col min="4873" max="5120" width="9.140625" style="501"/>
    <col min="5121" max="5121" width="4.7109375" style="501" customWidth="1"/>
    <col min="5122" max="5122" width="44.85546875" style="501" customWidth="1"/>
    <col min="5123" max="5123" width="14.5703125" style="501" customWidth="1"/>
    <col min="5124" max="5124" width="16.28515625" style="501" customWidth="1"/>
    <col min="5125" max="5125" width="38.7109375" style="501" customWidth="1"/>
    <col min="5126" max="5126" width="12.7109375" style="501" customWidth="1"/>
    <col min="5127" max="5127" width="17.42578125" style="501" customWidth="1"/>
    <col min="5128" max="5128" width="11.28515625" style="501" bestFit="1" customWidth="1"/>
    <col min="5129" max="5376" width="9.140625" style="501"/>
    <col min="5377" max="5377" width="4.7109375" style="501" customWidth="1"/>
    <col min="5378" max="5378" width="44.85546875" style="501" customWidth="1"/>
    <col min="5379" max="5379" width="14.5703125" style="501" customWidth="1"/>
    <col min="5380" max="5380" width="16.28515625" style="501" customWidth="1"/>
    <col min="5381" max="5381" width="38.7109375" style="501" customWidth="1"/>
    <col min="5382" max="5382" width="12.7109375" style="501" customWidth="1"/>
    <col min="5383" max="5383" width="17.42578125" style="501" customWidth="1"/>
    <col min="5384" max="5384" width="11.28515625" style="501" bestFit="1" customWidth="1"/>
    <col min="5385" max="5632" width="9.140625" style="501"/>
    <col min="5633" max="5633" width="4.7109375" style="501" customWidth="1"/>
    <col min="5634" max="5634" width="44.85546875" style="501" customWidth="1"/>
    <col min="5635" max="5635" width="14.5703125" style="501" customWidth="1"/>
    <col min="5636" max="5636" width="16.28515625" style="501" customWidth="1"/>
    <col min="5637" max="5637" width="38.7109375" style="501" customWidth="1"/>
    <col min="5638" max="5638" width="12.7109375" style="501" customWidth="1"/>
    <col min="5639" max="5639" width="17.42578125" style="501" customWidth="1"/>
    <col min="5640" max="5640" width="11.28515625" style="501" bestFit="1" customWidth="1"/>
    <col min="5641" max="5888" width="9.140625" style="501"/>
    <col min="5889" max="5889" width="4.7109375" style="501" customWidth="1"/>
    <col min="5890" max="5890" width="44.85546875" style="501" customWidth="1"/>
    <col min="5891" max="5891" width="14.5703125" style="501" customWidth="1"/>
    <col min="5892" max="5892" width="16.28515625" style="501" customWidth="1"/>
    <col min="5893" max="5893" width="38.7109375" style="501" customWidth="1"/>
    <col min="5894" max="5894" width="12.7109375" style="501" customWidth="1"/>
    <col min="5895" max="5895" width="17.42578125" style="501" customWidth="1"/>
    <col min="5896" max="5896" width="11.28515625" style="501" bestFit="1" customWidth="1"/>
    <col min="5897" max="6144" width="9.140625" style="501"/>
    <col min="6145" max="6145" width="4.7109375" style="501" customWidth="1"/>
    <col min="6146" max="6146" width="44.85546875" style="501" customWidth="1"/>
    <col min="6147" max="6147" width="14.5703125" style="501" customWidth="1"/>
    <col min="6148" max="6148" width="16.28515625" style="501" customWidth="1"/>
    <col min="6149" max="6149" width="38.7109375" style="501" customWidth="1"/>
    <col min="6150" max="6150" width="12.7109375" style="501" customWidth="1"/>
    <col min="6151" max="6151" width="17.42578125" style="501" customWidth="1"/>
    <col min="6152" max="6152" width="11.28515625" style="501" bestFit="1" customWidth="1"/>
    <col min="6153" max="6400" width="9.140625" style="501"/>
    <col min="6401" max="6401" width="4.7109375" style="501" customWidth="1"/>
    <col min="6402" max="6402" width="44.85546875" style="501" customWidth="1"/>
    <col min="6403" max="6403" width="14.5703125" style="501" customWidth="1"/>
    <col min="6404" max="6404" width="16.28515625" style="501" customWidth="1"/>
    <col min="6405" max="6405" width="38.7109375" style="501" customWidth="1"/>
    <col min="6406" max="6406" width="12.7109375" style="501" customWidth="1"/>
    <col min="6407" max="6407" width="17.42578125" style="501" customWidth="1"/>
    <col min="6408" max="6408" width="11.28515625" style="501" bestFit="1" customWidth="1"/>
    <col min="6409" max="6656" width="9.140625" style="501"/>
    <col min="6657" max="6657" width="4.7109375" style="501" customWidth="1"/>
    <col min="6658" max="6658" width="44.85546875" style="501" customWidth="1"/>
    <col min="6659" max="6659" width="14.5703125" style="501" customWidth="1"/>
    <col min="6660" max="6660" width="16.28515625" style="501" customWidth="1"/>
    <col min="6661" max="6661" width="38.7109375" style="501" customWidth="1"/>
    <col min="6662" max="6662" width="12.7109375" style="501" customWidth="1"/>
    <col min="6663" max="6663" width="17.42578125" style="501" customWidth="1"/>
    <col min="6664" max="6664" width="11.28515625" style="501" bestFit="1" customWidth="1"/>
    <col min="6665" max="6912" width="9.140625" style="501"/>
    <col min="6913" max="6913" width="4.7109375" style="501" customWidth="1"/>
    <col min="6914" max="6914" width="44.85546875" style="501" customWidth="1"/>
    <col min="6915" max="6915" width="14.5703125" style="501" customWidth="1"/>
    <col min="6916" max="6916" width="16.28515625" style="501" customWidth="1"/>
    <col min="6917" max="6917" width="38.7109375" style="501" customWidth="1"/>
    <col min="6918" max="6918" width="12.7109375" style="501" customWidth="1"/>
    <col min="6919" max="6919" width="17.42578125" style="501" customWidth="1"/>
    <col min="6920" max="6920" width="11.28515625" style="501" bestFit="1" customWidth="1"/>
    <col min="6921" max="7168" width="9.140625" style="501"/>
    <col min="7169" max="7169" width="4.7109375" style="501" customWidth="1"/>
    <col min="7170" max="7170" width="44.85546875" style="501" customWidth="1"/>
    <col min="7171" max="7171" width="14.5703125" style="501" customWidth="1"/>
    <col min="7172" max="7172" width="16.28515625" style="501" customWidth="1"/>
    <col min="7173" max="7173" width="38.7109375" style="501" customWidth="1"/>
    <col min="7174" max="7174" width="12.7109375" style="501" customWidth="1"/>
    <col min="7175" max="7175" width="17.42578125" style="501" customWidth="1"/>
    <col min="7176" max="7176" width="11.28515625" style="501" bestFit="1" customWidth="1"/>
    <col min="7177" max="7424" width="9.140625" style="501"/>
    <col min="7425" max="7425" width="4.7109375" style="501" customWidth="1"/>
    <col min="7426" max="7426" width="44.85546875" style="501" customWidth="1"/>
    <col min="7427" max="7427" width="14.5703125" style="501" customWidth="1"/>
    <col min="7428" max="7428" width="16.28515625" style="501" customWidth="1"/>
    <col min="7429" max="7429" width="38.7109375" style="501" customWidth="1"/>
    <col min="7430" max="7430" width="12.7109375" style="501" customWidth="1"/>
    <col min="7431" max="7431" width="17.42578125" style="501" customWidth="1"/>
    <col min="7432" max="7432" width="11.28515625" style="501" bestFit="1" customWidth="1"/>
    <col min="7433" max="7680" width="9.140625" style="501"/>
    <col min="7681" max="7681" width="4.7109375" style="501" customWidth="1"/>
    <col min="7682" max="7682" width="44.85546875" style="501" customWidth="1"/>
    <col min="7683" max="7683" width="14.5703125" style="501" customWidth="1"/>
    <col min="7684" max="7684" width="16.28515625" style="501" customWidth="1"/>
    <col min="7685" max="7685" width="38.7109375" style="501" customWidth="1"/>
    <col min="7686" max="7686" width="12.7109375" style="501" customWidth="1"/>
    <col min="7687" max="7687" width="17.42578125" style="501" customWidth="1"/>
    <col min="7688" max="7688" width="11.28515625" style="501" bestFit="1" customWidth="1"/>
    <col min="7689" max="7936" width="9.140625" style="501"/>
    <col min="7937" max="7937" width="4.7109375" style="501" customWidth="1"/>
    <col min="7938" max="7938" width="44.85546875" style="501" customWidth="1"/>
    <col min="7939" max="7939" width="14.5703125" style="501" customWidth="1"/>
    <col min="7940" max="7940" width="16.28515625" style="501" customWidth="1"/>
    <col min="7941" max="7941" width="38.7109375" style="501" customWidth="1"/>
    <col min="7942" max="7942" width="12.7109375" style="501" customWidth="1"/>
    <col min="7943" max="7943" width="17.42578125" style="501" customWidth="1"/>
    <col min="7944" max="7944" width="11.28515625" style="501" bestFit="1" customWidth="1"/>
    <col min="7945" max="8192" width="9.140625" style="501"/>
    <col min="8193" max="8193" width="4.7109375" style="501" customWidth="1"/>
    <col min="8194" max="8194" width="44.85546875" style="501" customWidth="1"/>
    <col min="8195" max="8195" width="14.5703125" style="501" customWidth="1"/>
    <col min="8196" max="8196" width="16.28515625" style="501" customWidth="1"/>
    <col min="8197" max="8197" width="38.7109375" style="501" customWidth="1"/>
    <col min="8198" max="8198" width="12.7109375" style="501" customWidth="1"/>
    <col min="8199" max="8199" width="17.42578125" style="501" customWidth="1"/>
    <col min="8200" max="8200" width="11.28515625" style="501" bestFit="1" customWidth="1"/>
    <col min="8201" max="8448" width="9.140625" style="501"/>
    <col min="8449" max="8449" width="4.7109375" style="501" customWidth="1"/>
    <col min="8450" max="8450" width="44.85546875" style="501" customWidth="1"/>
    <col min="8451" max="8451" width="14.5703125" style="501" customWidth="1"/>
    <col min="8452" max="8452" width="16.28515625" style="501" customWidth="1"/>
    <col min="8453" max="8453" width="38.7109375" style="501" customWidth="1"/>
    <col min="8454" max="8454" width="12.7109375" style="501" customWidth="1"/>
    <col min="8455" max="8455" width="17.42578125" style="501" customWidth="1"/>
    <col min="8456" max="8456" width="11.28515625" style="501" bestFit="1" customWidth="1"/>
    <col min="8457" max="8704" width="9.140625" style="501"/>
    <col min="8705" max="8705" width="4.7109375" style="501" customWidth="1"/>
    <col min="8706" max="8706" width="44.85546875" style="501" customWidth="1"/>
    <col min="8707" max="8707" width="14.5703125" style="501" customWidth="1"/>
    <col min="8708" max="8708" width="16.28515625" style="501" customWidth="1"/>
    <col min="8709" max="8709" width="38.7109375" style="501" customWidth="1"/>
    <col min="8710" max="8710" width="12.7109375" style="501" customWidth="1"/>
    <col min="8711" max="8711" width="17.42578125" style="501" customWidth="1"/>
    <col min="8712" max="8712" width="11.28515625" style="501" bestFit="1" customWidth="1"/>
    <col min="8713" max="8960" width="9.140625" style="501"/>
    <col min="8961" max="8961" width="4.7109375" style="501" customWidth="1"/>
    <col min="8962" max="8962" width="44.85546875" style="501" customWidth="1"/>
    <col min="8963" max="8963" width="14.5703125" style="501" customWidth="1"/>
    <col min="8964" max="8964" width="16.28515625" style="501" customWidth="1"/>
    <col min="8965" max="8965" width="38.7109375" style="501" customWidth="1"/>
    <col min="8966" max="8966" width="12.7109375" style="501" customWidth="1"/>
    <col min="8967" max="8967" width="17.42578125" style="501" customWidth="1"/>
    <col min="8968" max="8968" width="11.28515625" style="501" bestFit="1" customWidth="1"/>
    <col min="8969" max="9216" width="9.140625" style="501"/>
    <col min="9217" max="9217" width="4.7109375" style="501" customWidth="1"/>
    <col min="9218" max="9218" width="44.85546875" style="501" customWidth="1"/>
    <col min="9219" max="9219" width="14.5703125" style="501" customWidth="1"/>
    <col min="9220" max="9220" width="16.28515625" style="501" customWidth="1"/>
    <col min="9221" max="9221" width="38.7109375" style="501" customWidth="1"/>
    <col min="9222" max="9222" width="12.7109375" style="501" customWidth="1"/>
    <col min="9223" max="9223" width="17.42578125" style="501" customWidth="1"/>
    <col min="9224" max="9224" width="11.28515625" style="501" bestFit="1" customWidth="1"/>
    <col min="9225" max="9472" width="9.140625" style="501"/>
    <col min="9473" max="9473" width="4.7109375" style="501" customWidth="1"/>
    <col min="9474" max="9474" width="44.85546875" style="501" customWidth="1"/>
    <col min="9475" max="9475" width="14.5703125" style="501" customWidth="1"/>
    <col min="9476" max="9476" width="16.28515625" style="501" customWidth="1"/>
    <col min="9477" max="9477" width="38.7109375" style="501" customWidth="1"/>
    <col min="9478" max="9478" width="12.7109375" style="501" customWidth="1"/>
    <col min="9479" max="9479" width="17.42578125" style="501" customWidth="1"/>
    <col min="9480" max="9480" width="11.28515625" style="501" bestFit="1" customWidth="1"/>
    <col min="9481" max="9728" width="9.140625" style="501"/>
    <col min="9729" max="9729" width="4.7109375" style="501" customWidth="1"/>
    <col min="9730" max="9730" width="44.85546875" style="501" customWidth="1"/>
    <col min="9731" max="9731" width="14.5703125" style="501" customWidth="1"/>
    <col min="9732" max="9732" width="16.28515625" style="501" customWidth="1"/>
    <col min="9733" max="9733" width="38.7109375" style="501" customWidth="1"/>
    <col min="9734" max="9734" width="12.7109375" style="501" customWidth="1"/>
    <col min="9735" max="9735" width="17.42578125" style="501" customWidth="1"/>
    <col min="9736" max="9736" width="11.28515625" style="501" bestFit="1" customWidth="1"/>
    <col min="9737" max="9984" width="9.140625" style="501"/>
    <col min="9985" max="9985" width="4.7109375" style="501" customWidth="1"/>
    <col min="9986" max="9986" width="44.85546875" style="501" customWidth="1"/>
    <col min="9987" max="9987" width="14.5703125" style="501" customWidth="1"/>
    <col min="9988" max="9988" width="16.28515625" style="501" customWidth="1"/>
    <col min="9989" max="9989" width="38.7109375" style="501" customWidth="1"/>
    <col min="9990" max="9990" width="12.7109375" style="501" customWidth="1"/>
    <col min="9991" max="9991" width="17.42578125" style="501" customWidth="1"/>
    <col min="9992" max="9992" width="11.28515625" style="501" bestFit="1" customWidth="1"/>
    <col min="9993" max="10240" width="9.140625" style="501"/>
    <col min="10241" max="10241" width="4.7109375" style="501" customWidth="1"/>
    <col min="10242" max="10242" width="44.85546875" style="501" customWidth="1"/>
    <col min="10243" max="10243" width="14.5703125" style="501" customWidth="1"/>
    <col min="10244" max="10244" width="16.28515625" style="501" customWidth="1"/>
    <col min="10245" max="10245" width="38.7109375" style="501" customWidth="1"/>
    <col min="10246" max="10246" width="12.7109375" style="501" customWidth="1"/>
    <col min="10247" max="10247" width="17.42578125" style="501" customWidth="1"/>
    <col min="10248" max="10248" width="11.28515625" style="501" bestFit="1" customWidth="1"/>
    <col min="10249" max="10496" width="9.140625" style="501"/>
    <col min="10497" max="10497" width="4.7109375" style="501" customWidth="1"/>
    <col min="10498" max="10498" width="44.85546875" style="501" customWidth="1"/>
    <col min="10499" max="10499" width="14.5703125" style="501" customWidth="1"/>
    <col min="10500" max="10500" width="16.28515625" style="501" customWidth="1"/>
    <col min="10501" max="10501" width="38.7109375" style="501" customWidth="1"/>
    <col min="10502" max="10502" width="12.7109375" style="501" customWidth="1"/>
    <col min="10503" max="10503" width="17.42578125" style="501" customWidth="1"/>
    <col min="10504" max="10504" width="11.28515625" style="501" bestFit="1" customWidth="1"/>
    <col min="10505" max="10752" width="9.140625" style="501"/>
    <col min="10753" max="10753" width="4.7109375" style="501" customWidth="1"/>
    <col min="10754" max="10754" width="44.85546875" style="501" customWidth="1"/>
    <col min="10755" max="10755" width="14.5703125" style="501" customWidth="1"/>
    <col min="10756" max="10756" width="16.28515625" style="501" customWidth="1"/>
    <col min="10757" max="10757" width="38.7109375" style="501" customWidth="1"/>
    <col min="10758" max="10758" width="12.7109375" style="501" customWidth="1"/>
    <col min="10759" max="10759" width="17.42578125" style="501" customWidth="1"/>
    <col min="10760" max="10760" width="11.28515625" style="501" bestFit="1" customWidth="1"/>
    <col min="10761" max="11008" width="9.140625" style="501"/>
    <col min="11009" max="11009" width="4.7109375" style="501" customWidth="1"/>
    <col min="11010" max="11010" width="44.85546875" style="501" customWidth="1"/>
    <col min="11011" max="11011" width="14.5703125" style="501" customWidth="1"/>
    <col min="11012" max="11012" width="16.28515625" style="501" customWidth="1"/>
    <col min="11013" max="11013" width="38.7109375" style="501" customWidth="1"/>
    <col min="11014" max="11014" width="12.7109375" style="501" customWidth="1"/>
    <col min="11015" max="11015" width="17.42578125" style="501" customWidth="1"/>
    <col min="11016" max="11016" width="11.28515625" style="501" bestFit="1" customWidth="1"/>
    <col min="11017" max="11264" width="9.140625" style="501"/>
    <col min="11265" max="11265" width="4.7109375" style="501" customWidth="1"/>
    <col min="11266" max="11266" width="44.85546875" style="501" customWidth="1"/>
    <col min="11267" max="11267" width="14.5703125" style="501" customWidth="1"/>
    <col min="11268" max="11268" width="16.28515625" style="501" customWidth="1"/>
    <col min="11269" max="11269" width="38.7109375" style="501" customWidth="1"/>
    <col min="11270" max="11270" width="12.7109375" style="501" customWidth="1"/>
    <col min="11271" max="11271" width="17.42578125" style="501" customWidth="1"/>
    <col min="11272" max="11272" width="11.28515625" style="501" bestFit="1" customWidth="1"/>
    <col min="11273" max="11520" width="9.140625" style="501"/>
    <col min="11521" max="11521" width="4.7109375" style="501" customWidth="1"/>
    <col min="11522" max="11522" width="44.85546875" style="501" customWidth="1"/>
    <col min="11523" max="11523" width="14.5703125" style="501" customWidth="1"/>
    <col min="11524" max="11524" width="16.28515625" style="501" customWidth="1"/>
    <col min="11525" max="11525" width="38.7109375" style="501" customWidth="1"/>
    <col min="11526" max="11526" width="12.7109375" style="501" customWidth="1"/>
    <col min="11527" max="11527" width="17.42578125" style="501" customWidth="1"/>
    <col min="11528" max="11528" width="11.28515625" style="501" bestFit="1" customWidth="1"/>
    <col min="11529" max="11776" width="9.140625" style="501"/>
    <col min="11777" max="11777" width="4.7109375" style="501" customWidth="1"/>
    <col min="11778" max="11778" width="44.85546875" style="501" customWidth="1"/>
    <col min="11779" max="11779" width="14.5703125" style="501" customWidth="1"/>
    <col min="11780" max="11780" width="16.28515625" style="501" customWidth="1"/>
    <col min="11781" max="11781" width="38.7109375" style="501" customWidth="1"/>
    <col min="11782" max="11782" width="12.7109375" style="501" customWidth="1"/>
    <col min="11783" max="11783" width="17.42578125" style="501" customWidth="1"/>
    <col min="11784" max="11784" width="11.28515625" style="501" bestFit="1" customWidth="1"/>
    <col min="11785" max="12032" width="9.140625" style="501"/>
    <col min="12033" max="12033" width="4.7109375" style="501" customWidth="1"/>
    <col min="12034" max="12034" width="44.85546875" style="501" customWidth="1"/>
    <col min="12035" max="12035" width="14.5703125" style="501" customWidth="1"/>
    <col min="12036" max="12036" width="16.28515625" style="501" customWidth="1"/>
    <col min="12037" max="12037" width="38.7109375" style="501" customWidth="1"/>
    <col min="12038" max="12038" width="12.7109375" style="501" customWidth="1"/>
    <col min="12039" max="12039" width="17.42578125" style="501" customWidth="1"/>
    <col min="12040" max="12040" width="11.28515625" style="501" bestFit="1" customWidth="1"/>
    <col min="12041" max="12288" width="9.140625" style="501"/>
    <col min="12289" max="12289" width="4.7109375" style="501" customWidth="1"/>
    <col min="12290" max="12290" width="44.85546875" style="501" customWidth="1"/>
    <col min="12291" max="12291" width="14.5703125" style="501" customWidth="1"/>
    <col min="12292" max="12292" width="16.28515625" style="501" customWidth="1"/>
    <col min="12293" max="12293" width="38.7109375" style="501" customWidth="1"/>
    <col min="12294" max="12294" width="12.7109375" style="501" customWidth="1"/>
    <col min="12295" max="12295" width="17.42578125" style="501" customWidth="1"/>
    <col min="12296" max="12296" width="11.28515625" style="501" bestFit="1" customWidth="1"/>
    <col min="12297" max="12544" width="9.140625" style="501"/>
    <col min="12545" max="12545" width="4.7109375" style="501" customWidth="1"/>
    <col min="12546" max="12546" width="44.85546875" style="501" customWidth="1"/>
    <col min="12547" max="12547" width="14.5703125" style="501" customWidth="1"/>
    <col min="12548" max="12548" width="16.28515625" style="501" customWidth="1"/>
    <col min="12549" max="12549" width="38.7109375" style="501" customWidth="1"/>
    <col min="12550" max="12550" width="12.7109375" style="501" customWidth="1"/>
    <col min="12551" max="12551" width="17.42578125" style="501" customWidth="1"/>
    <col min="12552" max="12552" width="11.28515625" style="501" bestFit="1" customWidth="1"/>
    <col min="12553" max="12800" width="9.140625" style="501"/>
    <col min="12801" max="12801" width="4.7109375" style="501" customWidth="1"/>
    <col min="12802" max="12802" width="44.85546875" style="501" customWidth="1"/>
    <col min="12803" max="12803" width="14.5703125" style="501" customWidth="1"/>
    <col min="12804" max="12804" width="16.28515625" style="501" customWidth="1"/>
    <col min="12805" max="12805" width="38.7109375" style="501" customWidth="1"/>
    <col min="12806" max="12806" width="12.7109375" style="501" customWidth="1"/>
    <col min="12807" max="12807" width="17.42578125" style="501" customWidth="1"/>
    <col min="12808" max="12808" width="11.28515625" style="501" bestFit="1" customWidth="1"/>
    <col min="12809" max="13056" width="9.140625" style="501"/>
    <col min="13057" max="13057" width="4.7109375" style="501" customWidth="1"/>
    <col min="13058" max="13058" width="44.85546875" style="501" customWidth="1"/>
    <col min="13059" max="13059" width="14.5703125" style="501" customWidth="1"/>
    <col min="13060" max="13060" width="16.28515625" style="501" customWidth="1"/>
    <col min="13061" max="13061" width="38.7109375" style="501" customWidth="1"/>
    <col min="13062" max="13062" width="12.7109375" style="501" customWidth="1"/>
    <col min="13063" max="13063" width="17.42578125" style="501" customWidth="1"/>
    <col min="13064" max="13064" width="11.28515625" style="501" bestFit="1" customWidth="1"/>
    <col min="13065" max="13312" width="9.140625" style="501"/>
    <col min="13313" max="13313" width="4.7109375" style="501" customWidth="1"/>
    <col min="13314" max="13314" width="44.85546875" style="501" customWidth="1"/>
    <col min="13315" max="13315" width="14.5703125" style="501" customWidth="1"/>
    <col min="13316" max="13316" width="16.28515625" style="501" customWidth="1"/>
    <col min="13317" max="13317" width="38.7109375" style="501" customWidth="1"/>
    <col min="13318" max="13318" width="12.7109375" style="501" customWidth="1"/>
    <col min="13319" max="13319" width="17.42578125" style="501" customWidth="1"/>
    <col min="13320" max="13320" width="11.28515625" style="501" bestFit="1" customWidth="1"/>
    <col min="13321" max="13568" width="9.140625" style="501"/>
    <col min="13569" max="13569" width="4.7109375" style="501" customWidth="1"/>
    <col min="13570" max="13570" width="44.85546875" style="501" customWidth="1"/>
    <col min="13571" max="13571" width="14.5703125" style="501" customWidth="1"/>
    <col min="13572" max="13572" width="16.28515625" style="501" customWidth="1"/>
    <col min="13573" max="13573" width="38.7109375" style="501" customWidth="1"/>
    <col min="13574" max="13574" width="12.7109375" style="501" customWidth="1"/>
    <col min="13575" max="13575" width="17.42578125" style="501" customWidth="1"/>
    <col min="13576" max="13576" width="11.28515625" style="501" bestFit="1" customWidth="1"/>
    <col min="13577" max="13824" width="9.140625" style="501"/>
    <col min="13825" max="13825" width="4.7109375" style="501" customWidth="1"/>
    <col min="13826" max="13826" width="44.85546875" style="501" customWidth="1"/>
    <col min="13827" max="13827" width="14.5703125" style="501" customWidth="1"/>
    <col min="13828" max="13828" width="16.28515625" style="501" customWidth="1"/>
    <col min="13829" max="13829" width="38.7109375" style="501" customWidth="1"/>
    <col min="13830" max="13830" width="12.7109375" style="501" customWidth="1"/>
    <col min="13831" max="13831" width="17.42578125" style="501" customWidth="1"/>
    <col min="13832" max="13832" width="11.28515625" style="501" bestFit="1" customWidth="1"/>
    <col min="13833" max="14080" width="9.140625" style="501"/>
    <col min="14081" max="14081" width="4.7109375" style="501" customWidth="1"/>
    <col min="14082" max="14082" width="44.85546875" style="501" customWidth="1"/>
    <col min="14083" max="14083" width="14.5703125" style="501" customWidth="1"/>
    <col min="14084" max="14084" width="16.28515625" style="501" customWidth="1"/>
    <col min="14085" max="14085" width="38.7109375" style="501" customWidth="1"/>
    <col min="14086" max="14086" width="12.7109375" style="501" customWidth="1"/>
    <col min="14087" max="14087" width="17.42578125" style="501" customWidth="1"/>
    <col min="14088" max="14088" width="11.28515625" style="501" bestFit="1" customWidth="1"/>
    <col min="14089" max="14336" width="9.140625" style="501"/>
    <col min="14337" max="14337" width="4.7109375" style="501" customWidth="1"/>
    <col min="14338" max="14338" width="44.85546875" style="501" customWidth="1"/>
    <col min="14339" max="14339" width="14.5703125" style="501" customWidth="1"/>
    <col min="14340" max="14340" width="16.28515625" style="501" customWidth="1"/>
    <col min="14341" max="14341" width="38.7109375" style="501" customWidth="1"/>
    <col min="14342" max="14342" width="12.7109375" style="501" customWidth="1"/>
    <col min="14343" max="14343" width="17.42578125" style="501" customWidth="1"/>
    <col min="14344" max="14344" width="11.28515625" style="501" bestFit="1" customWidth="1"/>
    <col min="14345" max="14592" width="9.140625" style="501"/>
    <col min="14593" max="14593" width="4.7109375" style="501" customWidth="1"/>
    <col min="14594" max="14594" width="44.85546875" style="501" customWidth="1"/>
    <col min="14595" max="14595" width="14.5703125" style="501" customWidth="1"/>
    <col min="14596" max="14596" width="16.28515625" style="501" customWidth="1"/>
    <col min="14597" max="14597" width="38.7109375" style="501" customWidth="1"/>
    <col min="14598" max="14598" width="12.7109375" style="501" customWidth="1"/>
    <col min="14599" max="14599" width="17.42578125" style="501" customWidth="1"/>
    <col min="14600" max="14600" width="11.28515625" style="501" bestFit="1" customWidth="1"/>
    <col min="14601" max="14848" width="9.140625" style="501"/>
    <col min="14849" max="14849" width="4.7109375" style="501" customWidth="1"/>
    <col min="14850" max="14850" width="44.85546875" style="501" customWidth="1"/>
    <col min="14851" max="14851" width="14.5703125" style="501" customWidth="1"/>
    <col min="14852" max="14852" width="16.28515625" style="501" customWidth="1"/>
    <col min="14853" max="14853" width="38.7109375" style="501" customWidth="1"/>
    <col min="14854" max="14854" width="12.7109375" style="501" customWidth="1"/>
    <col min="14855" max="14855" width="17.42578125" style="501" customWidth="1"/>
    <col min="14856" max="14856" width="11.28515625" style="501" bestFit="1" customWidth="1"/>
    <col min="14857" max="15104" width="9.140625" style="501"/>
    <col min="15105" max="15105" width="4.7109375" style="501" customWidth="1"/>
    <col min="15106" max="15106" width="44.85546875" style="501" customWidth="1"/>
    <col min="15107" max="15107" width="14.5703125" style="501" customWidth="1"/>
    <col min="15108" max="15108" width="16.28515625" style="501" customWidth="1"/>
    <col min="15109" max="15109" width="38.7109375" style="501" customWidth="1"/>
    <col min="15110" max="15110" width="12.7109375" style="501" customWidth="1"/>
    <col min="15111" max="15111" width="17.42578125" style="501" customWidth="1"/>
    <col min="15112" max="15112" width="11.28515625" style="501" bestFit="1" customWidth="1"/>
    <col min="15113" max="15360" width="9.140625" style="501"/>
    <col min="15361" max="15361" width="4.7109375" style="501" customWidth="1"/>
    <col min="15362" max="15362" width="44.85546875" style="501" customWidth="1"/>
    <col min="15363" max="15363" width="14.5703125" style="501" customWidth="1"/>
    <col min="15364" max="15364" width="16.28515625" style="501" customWidth="1"/>
    <col min="15365" max="15365" width="38.7109375" style="501" customWidth="1"/>
    <col min="15366" max="15366" width="12.7109375" style="501" customWidth="1"/>
    <col min="15367" max="15367" width="17.42578125" style="501" customWidth="1"/>
    <col min="15368" max="15368" width="11.28515625" style="501" bestFit="1" customWidth="1"/>
    <col min="15369" max="15616" width="9.140625" style="501"/>
    <col min="15617" max="15617" width="4.7109375" style="501" customWidth="1"/>
    <col min="15618" max="15618" width="44.85546875" style="501" customWidth="1"/>
    <col min="15619" max="15619" width="14.5703125" style="501" customWidth="1"/>
    <col min="15620" max="15620" width="16.28515625" style="501" customWidth="1"/>
    <col min="15621" max="15621" width="38.7109375" style="501" customWidth="1"/>
    <col min="15622" max="15622" width="12.7109375" style="501" customWidth="1"/>
    <col min="15623" max="15623" width="17.42578125" style="501" customWidth="1"/>
    <col min="15624" max="15624" width="11.28515625" style="501" bestFit="1" customWidth="1"/>
    <col min="15625" max="15872" width="9.140625" style="501"/>
    <col min="15873" max="15873" width="4.7109375" style="501" customWidth="1"/>
    <col min="15874" max="15874" width="44.85546875" style="501" customWidth="1"/>
    <col min="15875" max="15875" width="14.5703125" style="501" customWidth="1"/>
    <col min="15876" max="15876" width="16.28515625" style="501" customWidth="1"/>
    <col min="15877" max="15877" width="38.7109375" style="501" customWidth="1"/>
    <col min="15878" max="15878" width="12.7109375" style="501" customWidth="1"/>
    <col min="15879" max="15879" width="17.42578125" style="501" customWidth="1"/>
    <col min="15880" max="15880" width="11.28515625" style="501" bestFit="1" customWidth="1"/>
    <col min="15881" max="16128" width="9.140625" style="501"/>
    <col min="16129" max="16129" width="4.7109375" style="501" customWidth="1"/>
    <col min="16130" max="16130" width="44.85546875" style="501" customWidth="1"/>
    <col min="16131" max="16131" width="14.5703125" style="501" customWidth="1"/>
    <col min="16132" max="16132" width="16.28515625" style="501" customWidth="1"/>
    <col min="16133" max="16133" width="38.7109375" style="501" customWidth="1"/>
    <col min="16134" max="16134" width="12.7109375" style="501" customWidth="1"/>
    <col min="16135" max="16135" width="17.42578125" style="501" customWidth="1"/>
    <col min="16136" max="16136" width="11.28515625" style="501" bestFit="1" customWidth="1"/>
    <col min="16137" max="16384" width="9.140625" style="501"/>
  </cols>
  <sheetData>
    <row r="1" spans="1:12" ht="18" customHeight="1" x14ac:dyDescent="0.2">
      <c r="A1" s="564"/>
      <c r="B1" s="564"/>
      <c r="C1" s="568"/>
      <c r="D1" s="564"/>
      <c r="E1" s="565"/>
      <c r="F1" s="568" t="s">
        <v>341</v>
      </c>
      <c r="G1" s="564"/>
    </row>
    <row r="2" spans="1:12" ht="18" customHeight="1" x14ac:dyDescent="0.2">
      <c r="A2" s="564"/>
      <c r="B2" s="564"/>
      <c r="C2" s="567"/>
      <c r="D2" s="564"/>
      <c r="E2" s="565"/>
      <c r="F2" s="567" t="s">
        <v>288</v>
      </c>
      <c r="G2" s="564"/>
    </row>
    <row r="3" spans="1:12" ht="18" customHeight="1" x14ac:dyDescent="0.2">
      <c r="A3" s="564"/>
      <c r="B3" s="567"/>
      <c r="C3" s="567"/>
      <c r="D3" s="564"/>
      <c r="E3" s="565"/>
      <c r="F3" s="567" t="s">
        <v>337</v>
      </c>
      <c r="G3" s="564"/>
    </row>
    <row r="4" spans="1:12" ht="16.5" x14ac:dyDescent="0.2">
      <c r="A4" s="564"/>
      <c r="B4" s="567"/>
      <c r="C4" s="564"/>
      <c r="D4" s="566"/>
      <c r="E4" s="565"/>
      <c r="F4" s="564"/>
      <c r="G4" s="564"/>
    </row>
    <row r="5" spans="1:12" ht="16.5" x14ac:dyDescent="0.2">
      <c r="A5" s="644" t="s">
        <v>335</v>
      </c>
      <c r="B5" s="644"/>
      <c r="C5" s="644"/>
      <c r="D5" s="644"/>
      <c r="E5" s="644"/>
      <c r="F5" s="644"/>
      <c r="G5" s="644"/>
    </row>
    <row r="6" spans="1:12" s="509" customFormat="1" ht="73.5" customHeight="1" x14ac:dyDescent="0.2">
      <c r="A6" s="645" t="s">
        <v>334</v>
      </c>
      <c r="B6" s="645"/>
      <c r="C6" s="645"/>
      <c r="D6" s="645"/>
      <c r="E6" s="645"/>
      <c r="F6" s="645"/>
      <c r="G6" s="645"/>
      <c r="H6" s="563"/>
    </row>
    <row r="7" spans="1:12" s="509" customFormat="1" ht="9" customHeight="1" x14ac:dyDescent="0.2">
      <c r="A7" s="562"/>
      <c r="B7" s="561"/>
      <c r="C7" s="561"/>
      <c r="D7" s="561"/>
      <c r="E7" s="506"/>
    </row>
    <row r="8" spans="1:12" s="503" customFormat="1" x14ac:dyDescent="0.2">
      <c r="A8" s="646" t="s">
        <v>23</v>
      </c>
      <c r="B8" s="646" t="s">
        <v>67</v>
      </c>
      <c r="C8" s="646" t="s">
        <v>284</v>
      </c>
      <c r="D8" s="646" t="s">
        <v>287</v>
      </c>
      <c r="E8" s="648" t="s">
        <v>286</v>
      </c>
      <c r="F8" s="648"/>
      <c r="G8" s="646" t="s">
        <v>285</v>
      </c>
    </row>
    <row r="9" spans="1:12" s="503" customFormat="1" ht="24" x14ac:dyDescent="0.2">
      <c r="A9" s="647"/>
      <c r="B9" s="647"/>
      <c r="C9" s="647"/>
      <c r="D9" s="647"/>
      <c r="E9" s="560" t="s">
        <v>284</v>
      </c>
      <c r="F9" s="560" t="s">
        <v>283</v>
      </c>
      <c r="G9" s="647"/>
    </row>
    <row r="10" spans="1:12" x14ac:dyDescent="0.2">
      <c r="A10" s="555"/>
      <c r="B10" s="555" t="s">
        <v>68</v>
      </c>
      <c r="C10" s="555"/>
      <c r="D10" s="555"/>
      <c r="E10" s="559"/>
      <c r="F10" s="539"/>
      <c r="G10" s="539"/>
    </row>
    <row r="11" spans="1:12" ht="47.25" x14ac:dyDescent="0.2">
      <c r="A11" s="542">
        <v>1</v>
      </c>
      <c r="B11" s="558" t="s">
        <v>194</v>
      </c>
      <c r="C11" s="542" t="s">
        <v>282</v>
      </c>
      <c r="D11" s="547"/>
      <c r="E11" s="546" t="s">
        <v>323</v>
      </c>
      <c r="F11" s="553">
        <v>3.99</v>
      </c>
      <c r="G11" s="544"/>
      <c r="H11" s="550"/>
      <c r="I11" s="550"/>
      <c r="J11" s="550"/>
      <c r="K11" s="550"/>
      <c r="L11" s="549"/>
    </row>
    <row r="12" spans="1:12" x14ac:dyDescent="0.2">
      <c r="A12" s="557"/>
      <c r="B12" s="556" t="s">
        <v>69</v>
      </c>
      <c r="C12" s="556"/>
      <c r="D12" s="538"/>
      <c r="E12" s="546"/>
      <c r="F12" s="539"/>
      <c r="G12" s="538"/>
    </row>
    <row r="13" spans="1:12" x14ac:dyDescent="0.2">
      <c r="A13" s="542"/>
      <c r="B13" s="555" t="s">
        <v>70</v>
      </c>
      <c r="C13" s="542"/>
      <c r="D13" s="541"/>
      <c r="E13" s="546"/>
      <c r="F13" s="554"/>
      <c r="G13" s="553"/>
      <c r="H13" s="503"/>
      <c r="I13" s="503"/>
      <c r="J13" s="503"/>
    </row>
    <row r="14" spans="1:12" ht="36" x14ac:dyDescent="0.2">
      <c r="A14" s="542">
        <v>2</v>
      </c>
      <c r="B14" s="552" t="s">
        <v>71</v>
      </c>
      <c r="C14" s="542" t="s">
        <v>281</v>
      </c>
      <c r="D14" s="547"/>
      <c r="E14" s="546" t="s">
        <v>277</v>
      </c>
      <c r="F14" s="545">
        <v>3.5329999999999999</v>
      </c>
      <c r="G14" s="544"/>
      <c r="H14" s="550"/>
      <c r="I14" s="550"/>
      <c r="J14" s="550"/>
      <c r="K14" s="550"/>
      <c r="L14" s="549"/>
    </row>
    <row r="15" spans="1:12" ht="36" x14ac:dyDescent="0.2">
      <c r="A15" s="542">
        <v>3</v>
      </c>
      <c r="B15" s="552" t="s">
        <v>72</v>
      </c>
      <c r="C15" s="542" t="s">
        <v>280</v>
      </c>
      <c r="D15" s="547"/>
      <c r="E15" s="546" t="s">
        <v>277</v>
      </c>
      <c r="F15" s="545">
        <v>3.5329999999999999</v>
      </c>
      <c r="G15" s="544"/>
      <c r="H15" s="550"/>
      <c r="I15" s="550"/>
      <c r="J15" s="550"/>
      <c r="K15" s="550"/>
      <c r="L15" s="549"/>
    </row>
    <row r="16" spans="1:12" ht="36" x14ac:dyDescent="0.2">
      <c r="A16" s="542">
        <v>4</v>
      </c>
      <c r="B16" s="551" t="s">
        <v>80</v>
      </c>
      <c r="C16" s="542" t="s">
        <v>279</v>
      </c>
      <c r="D16" s="547"/>
      <c r="E16" s="546" t="s">
        <v>277</v>
      </c>
      <c r="F16" s="545">
        <v>3.5329999999999999</v>
      </c>
      <c r="G16" s="544"/>
      <c r="H16" s="550"/>
      <c r="I16" s="550"/>
      <c r="J16" s="550"/>
      <c r="K16" s="550"/>
      <c r="L16" s="549"/>
    </row>
    <row r="17" spans="1:12" ht="36" x14ac:dyDescent="0.2">
      <c r="A17" s="542">
        <v>5</v>
      </c>
      <c r="B17" s="548" t="s">
        <v>318</v>
      </c>
      <c r="C17" s="542" t="s">
        <v>278</v>
      </c>
      <c r="D17" s="547"/>
      <c r="E17" s="546" t="s">
        <v>322</v>
      </c>
      <c r="F17" s="545">
        <v>3.95</v>
      </c>
      <c r="G17" s="544"/>
      <c r="H17" s="550"/>
      <c r="I17" s="550"/>
      <c r="J17" s="550"/>
      <c r="K17" s="550"/>
      <c r="L17" s="549"/>
    </row>
    <row r="18" spans="1:12" ht="36" x14ac:dyDescent="0.2">
      <c r="A18" s="542">
        <v>6</v>
      </c>
      <c r="B18" s="548" t="s">
        <v>175</v>
      </c>
      <c r="C18" s="542" t="s">
        <v>319</v>
      </c>
      <c r="D18" s="547"/>
      <c r="E18" s="546" t="s">
        <v>277</v>
      </c>
      <c r="F18" s="545">
        <v>3.5329999999999999</v>
      </c>
      <c r="G18" s="544"/>
    </row>
    <row r="19" spans="1:12" ht="19.5" customHeight="1" x14ac:dyDescent="0.2">
      <c r="A19" s="542"/>
      <c r="B19" s="543" t="s">
        <v>92</v>
      </c>
      <c r="C19" s="542"/>
      <c r="D19" s="541"/>
      <c r="E19" s="540"/>
      <c r="F19" s="539"/>
      <c r="G19" s="538"/>
    </row>
    <row r="20" spans="1:12" s="519" customFormat="1" ht="19.5" customHeight="1" x14ac:dyDescent="0.2">
      <c r="A20" s="537"/>
      <c r="B20" s="649" t="s">
        <v>338</v>
      </c>
      <c r="C20" s="649"/>
      <c r="D20" s="536"/>
      <c r="E20" s="535"/>
      <c r="F20" s="534"/>
      <c r="G20" s="533"/>
    </row>
    <row r="21" spans="1:12" s="528" customFormat="1" x14ac:dyDescent="0.2">
      <c r="D21" s="532"/>
      <c r="E21" s="531"/>
      <c r="G21" s="530"/>
      <c r="H21" s="529"/>
    </row>
    <row r="22" spans="1:12" s="522" customFormat="1" ht="16.5" x14ac:dyDescent="0.2">
      <c r="A22" s="526"/>
      <c r="B22" s="643" t="s">
        <v>339</v>
      </c>
      <c r="C22" s="643"/>
      <c r="D22" s="525"/>
      <c r="E22" s="524"/>
      <c r="F22" s="524"/>
      <c r="G22" s="527"/>
    </row>
    <row r="23" spans="1:12" s="522" customFormat="1" ht="16.5" x14ac:dyDescent="0.2">
      <c r="A23" s="526"/>
      <c r="B23" s="643" t="s">
        <v>336</v>
      </c>
      <c r="C23" s="643"/>
      <c r="D23" s="525"/>
      <c r="E23" s="524"/>
      <c r="F23" s="524"/>
      <c r="G23" s="523"/>
    </row>
    <row r="24" spans="1:12" s="522" customFormat="1" ht="16.5" x14ac:dyDescent="0.2">
      <c r="A24" s="526"/>
      <c r="B24" s="643" t="s">
        <v>340</v>
      </c>
      <c r="C24" s="643"/>
      <c r="D24" s="525"/>
      <c r="E24" s="524"/>
      <c r="F24" s="524"/>
      <c r="G24" s="523"/>
    </row>
    <row r="25" spans="1:12" s="521" customFormat="1" x14ac:dyDescent="0.2">
      <c r="A25" s="509"/>
      <c r="B25" s="512"/>
      <c r="C25" s="511"/>
      <c r="D25" s="510"/>
      <c r="E25" s="506"/>
    </row>
    <row r="26" spans="1:12" s="521" customFormat="1" x14ac:dyDescent="0.2">
      <c r="A26" s="509"/>
      <c r="B26" s="512"/>
      <c r="C26" s="511"/>
      <c r="D26" s="510"/>
      <c r="E26" s="506"/>
    </row>
    <row r="27" spans="1:12" s="521" customFormat="1" x14ac:dyDescent="0.2">
      <c r="A27" s="509"/>
      <c r="B27" s="512"/>
      <c r="C27" s="511"/>
      <c r="D27" s="510"/>
      <c r="E27" s="506"/>
    </row>
    <row r="28" spans="1:12" s="521" customFormat="1" x14ac:dyDescent="0.2">
      <c r="A28" s="509"/>
      <c r="B28" s="512"/>
      <c r="C28" s="511"/>
      <c r="D28" s="510"/>
      <c r="E28" s="506"/>
    </row>
    <row r="29" spans="1:12" s="516" customFormat="1" x14ac:dyDescent="0.2">
      <c r="A29" s="509"/>
      <c r="B29" s="310"/>
      <c r="C29" s="310"/>
      <c r="D29" s="310"/>
      <c r="E29" s="310"/>
      <c r="G29" s="520"/>
    </row>
    <row r="30" spans="1:12" s="518" customFormat="1" x14ac:dyDescent="0.2">
      <c r="A30" s="509"/>
      <c r="B30" s="17"/>
      <c r="C30" s="17"/>
      <c r="D30" s="17"/>
      <c r="E30" s="17"/>
      <c r="F30" s="519"/>
    </row>
    <row r="31" spans="1:12" s="509" customFormat="1" x14ac:dyDescent="0.2">
      <c r="A31" s="516"/>
      <c r="B31" s="310"/>
      <c r="C31" s="310"/>
      <c r="D31" s="310"/>
      <c r="E31" s="311"/>
    </row>
    <row r="32" spans="1:12" s="509" customFormat="1" x14ac:dyDescent="0.2">
      <c r="A32" s="516"/>
      <c r="B32" s="310"/>
      <c r="C32" s="310"/>
      <c r="D32" s="310"/>
      <c r="E32" s="310"/>
    </row>
    <row r="33" spans="1:5" s="509" customFormat="1" x14ac:dyDescent="0.2">
      <c r="A33" s="516"/>
      <c r="B33" s="515"/>
      <c r="C33" s="515"/>
      <c r="D33" s="514"/>
      <c r="E33" s="513"/>
    </row>
    <row r="34" spans="1:5" s="509" customFormat="1" x14ac:dyDescent="0.2">
      <c r="A34" s="516"/>
      <c r="B34" s="515"/>
      <c r="C34" s="515"/>
      <c r="D34" s="514"/>
      <c r="E34" s="517"/>
    </row>
    <row r="35" spans="1:5" s="509" customFormat="1" x14ac:dyDescent="0.2">
      <c r="A35" s="516"/>
      <c r="B35" s="515"/>
      <c r="C35" s="515"/>
      <c r="D35" s="514"/>
      <c r="E35" s="513"/>
    </row>
    <row r="36" spans="1:5" x14ac:dyDescent="0.2">
      <c r="A36" s="509"/>
      <c r="B36" s="512"/>
      <c r="C36" s="511"/>
      <c r="D36" s="510"/>
      <c r="E36" s="506"/>
    </row>
    <row r="37" spans="1:5" x14ac:dyDescent="0.2">
      <c r="A37" s="509"/>
      <c r="B37" s="512"/>
      <c r="C37" s="511"/>
      <c r="D37" s="510"/>
      <c r="E37" s="506"/>
    </row>
    <row r="38" spans="1:5" x14ac:dyDescent="0.2">
      <c r="A38" s="509"/>
      <c r="B38" s="509"/>
      <c r="C38" s="508"/>
      <c r="D38" s="507"/>
      <c r="E38" s="506"/>
    </row>
    <row r="39" spans="1:5" x14ac:dyDescent="0.2">
      <c r="A39" s="505"/>
      <c r="D39" s="504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80"/>
  <sheetViews>
    <sheetView view="pageBreakPreview" zoomScale="80" zoomScaleNormal="100" zoomScaleSheetLayoutView="80" workbookViewId="0">
      <selection activeCell="G3" sqref="G3"/>
    </sheetView>
  </sheetViews>
  <sheetFormatPr defaultRowHeight="12.75" x14ac:dyDescent="0.2"/>
  <cols>
    <col min="1" max="1" width="3.85546875" style="310" customWidth="1"/>
    <col min="2" max="2" width="37.7109375" style="310" customWidth="1"/>
    <col min="3" max="3" width="12" style="15" customWidth="1"/>
    <col min="4" max="4" width="11.28515625" style="311" bestFit="1" customWidth="1"/>
    <col min="5" max="5" width="27.7109375" style="310" customWidth="1"/>
    <col min="6" max="6" width="7.28515625" style="312" customWidth="1"/>
    <col min="7" max="7" width="35.42578125" style="310" customWidth="1"/>
    <col min="8" max="8" width="12.85546875" style="313" customWidth="1"/>
    <col min="9" max="9" width="15" style="274" customWidth="1"/>
    <col min="10" max="10" width="6.42578125" style="314" customWidth="1"/>
    <col min="11" max="14" width="15" style="314" customWidth="1"/>
    <col min="15" max="16384" width="9.140625" style="310"/>
  </cols>
  <sheetData>
    <row r="1" spans="1:14" x14ac:dyDescent="0.2">
      <c r="C1" s="6"/>
      <c r="G1" s="9"/>
      <c r="H1" s="297"/>
    </row>
    <row r="2" spans="1:14" x14ac:dyDescent="0.2">
      <c r="C2" s="6"/>
      <c r="G2" s="9"/>
      <c r="H2" s="298"/>
    </row>
    <row r="3" spans="1:14" x14ac:dyDescent="0.2">
      <c r="C3" s="6"/>
      <c r="G3" s="308"/>
      <c r="H3" s="298"/>
    </row>
    <row r="4" spans="1:14" s="14" customFormat="1" ht="6.75" customHeight="1" x14ac:dyDescent="0.2">
      <c r="A4" s="12"/>
      <c r="B4" s="12"/>
      <c r="C4" s="13"/>
      <c r="D4" s="12"/>
      <c r="E4" s="12"/>
      <c r="F4" s="12"/>
      <c r="G4" s="12"/>
      <c r="H4" s="299"/>
      <c r="I4" s="275"/>
    </row>
    <row r="5" spans="1:14" ht="17.25" hidden="1" customHeight="1" x14ac:dyDescent="0.2">
      <c r="D5" s="16"/>
      <c r="F5" s="17"/>
      <c r="G5" s="346"/>
    </row>
    <row r="6" spans="1:14" ht="16.5" customHeight="1" x14ac:dyDescent="0.2">
      <c r="A6" s="679" t="s">
        <v>75</v>
      </c>
      <c r="B6" s="679"/>
      <c r="C6" s="679"/>
      <c r="D6" s="679"/>
      <c r="E6" s="679"/>
      <c r="F6" s="679"/>
      <c r="G6" s="679"/>
      <c r="H6" s="679"/>
    </row>
    <row r="7" spans="1:14" ht="16.5" customHeight="1" x14ac:dyDescent="0.2">
      <c r="A7" s="349"/>
      <c r="B7" s="349"/>
      <c r="C7" s="349"/>
      <c r="D7" s="349"/>
      <c r="E7" s="349"/>
      <c r="F7" s="349"/>
      <c r="G7" s="349"/>
      <c r="H7" s="350"/>
    </row>
    <row r="8" spans="1:14" ht="88.5" customHeight="1" x14ac:dyDescent="0.2">
      <c r="A8" s="68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8" s="680"/>
      <c r="C8" s="680"/>
      <c r="D8" s="680"/>
      <c r="E8" s="680"/>
      <c r="F8" s="680"/>
      <c r="G8" s="680"/>
      <c r="H8" s="680"/>
    </row>
    <row r="9" spans="1:14" ht="12" customHeight="1" x14ac:dyDescent="0.2">
      <c r="A9" s="681"/>
      <c r="B9" s="681"/>
      <c r="C9" s="681"/>
      <c r="D9" s="681"/>
      <c r="E9" s="681"/>
      <c r="F9" s="681"/>
      <c r="G9" s="681"/>
      <c r="H9" s="681"/>
    </row>
    <row r="10" spans="1:14" x14ac:dyDescent="0.2">
      <c r="A10" s="681" t="s">
        <v>89</v>
      </c>
      <c r="B10" s="681"/>
      <c r="C10" s="681"/>
      <c r="D10" s="681"/>
      <c r="E10" s="681"/>
      <c r="F10" s="681"/>
      <c r="G10" s="681"/>
      <c r="H10" s="681"/>
    </row>
    <row r="11" spans="1:14" x14ac:dyDescent="0.2">
      <c r="A11" s="674" t="s">
        <v>123</v>
      </c>
      <c r="B11" s="674"/>
      <c r="C11" s="674"/>
      <c r="D11" s="674"/>
      <c r="E11" s="674"/>
      <c r="F11" s="674"/>
      <c r="G11" s="674"/>
      <c r="H11" s="674"/>
    </row>
    <row r="12" spans="1:14" ht="18" customHeight="1" x14ac:dyDescent="0.2">
      <c r="A12" s="674" t="s">
        <v>124</v>
      </c>
      <c r="B12" s="674"/>
      <c r="C12" s="674"/>
      <c r="D12" s="674"/>
      <c r="E12" s="674"/>
      <c r="F12" s="674"/>
      <c r="G12" s="674"/>
      <c r="H12" s="674"/>
    </row>
    <row r="13" spans="1:14" ht="9.75" customHeight="1" thickBot="1" x14ac:dyDescent="0.25">
      <c r="B13" s="19"/>
      <c r="D13" s="310"/>
      <c r="I13" s="276"/>
      <c r="J13" s="20"/>
      <c r="K13" s="20"/>
      <c r="L13" s="20"/>
      <c r="M13" s="20"/>
      <c r="N13" s="20"/>
    </row>
    <row r="14" spans="1:14" ht="39" customHeight="1" thickBot="1" x14ac:dyDescent="0.25">
      <c r="A14" s="21" t="s">
        <v>23</v>
      </c>
      <c r="B14" s="650" t="s">
        <v>3</v>
      </c>
      <c r="C14" s="652"/>
      <c r="D14" s="22" t="s">
        <v>9</v>
      </c>
      <c r="E14" s="23" t="s">
        <v>4</v>
      </c>
      <c r="F14" s="24" t="s">
        <v>5</v>
      </c>
      <c r="G14" s="345" t="s">
        <v>0</v>
      </c>
      <c r="H14" s="22" t="s">
        <v>6</v>
      </c>
    </row>
    <row r="15" spans="1:14" ht="13.5" thickBot="1" x14ac:dyDescent="0.25">
      <c r="A15" s="25"/>
      <c r="B15" s="650" t="s">
        <v>93</v>
      </c>
      <c r="C15" s="651"/>
      <c r="D15" s="651"/>
      <c r="E15" s="651"/>
      <c r="F15" s="651"/>
      <c r="G15" s="651"/>
      <c r="H15" s="652"/>
    </row>
    <row r="16" spans="1:14" ht="14.25" thickBot="1" x14ac:dyDescent="0.3">
      <c r="A16" s="653" t="s">
        <v>294</v>
      </c>
      <c r="B16" s="654"/>
      <c r="C16" s="654"/>
      <c r="D16" s="654"/>
      <c r="E16" s="654"/>
      <c r="F16" s="654"/>
      <c r="G16" s="654"/>
      <c r="H16" s="655"/>
    </row>
    <row r="17" spans="1:8" x14ac:dyDescent="0.2">
      <c r="A17" s="656">
        <v>1</v>
      </c>
      <c r="B17" s="327" t="s">
        <v>195</v>
      </c>
      <c r="C17" s="328"/>
      <c r="D17" s="316"/>
      <c r="E17" s="585"/>
      <c r="F17" s="586"/>
      <c r="G17" s="329"/>
      <c r="H17" s="317"/>
    </row>
    <row r="18" spans="1:8" ht="25.5" x14ac:dyDescent="0.2">
      <c r="A18" s="657"/>
      <c r="B18" s="330" t="s">
        <v>327</v>
      </c>
      <c r="C18" s="331"/>
      <c r="D18" s="376"/>
      <c r="E18" s="318" t="s">
        <v>296</v>
      </c>
      <c r="F18" s="321">
        <v>1.1000000000000001</v>
      </c>
      <c r="G18" s="326"/>
      <c r="H18" s="320"/>
    </row>
    <row r="19" spans="1:8" ht="25.5" x14ac:dyDescent="0.2">
      <c r="A19" s="657"/>
      <c r="B19" s="332" t="s">
        <v>207</v>
      </c>
      <c r="C19" s="303"/>
      <c r="D19" s="376"/>
      <c r="E19" s="318" t="s">
        <v>297</v>
      </c>
      <c r="F19" s="321">
        <v>1.1499999999999999</v>
      </c>
      <c r="G19" s="326"/>
      <c r="H19" s="587"/>
    </row>
    <row r="20" spans="1:8" x14ac:dyDescent="0.2">
      <c r="A20" s="657"/>
      <c r="B20" s="333" t="s">
        <v>12</v>
      </c>
      <c r="C20" s="303"/>
      <c r="D20" s="376"/>
      <c r="E20" s="318" t="s">
        <v>298</v>
      </c>
      <c r="F20" s="321">
        <v>1.75</v>
      </c>
      <c r="G20" s="324"/>
      <c r="H20" s="325"/>
    </row>
    <row r="21" spans="1:8" x14ac:dyDescent="0.2">
      <c r="A21" s="657"/>
      <c r="B21" s="588" t="s">
        <v>299</v>
      </c>
      <c r="C21" s="377"/>
      <c r="D21" s="376"/>
      <c r="E21" s="318"/>
      <c r="F21" s="321"/>
      <c r="G21" s="334"/>
      <c r="H21" s="320"/>
    </row>
    <row r="22" spans="1:8" ht="39" thickBot="1" x14ac:dyDescent="0.25">
      <c r="A22" s="660"/>
      <c r="B22" s="589" t="s">
        <v>300</v>
      </c>
      <c r="C22" s="374"/>
      <c r="D22" s="371"/>
      <c r="E22" s="386" t="s">
        <v>301</v>
      </c>
      <c r="F22" s="273">
        <v>2</v>
      </c>
      <c r="G22" s="590"/>
      <c r="H22" s="591"/>
    </row>
    <row r="23" spans="1:8" ht="14.25" thickBot="1" x14ac:dyDescent="0.3">
      <c r="A23" s="653" t="s">
        <v>321</v>
      </c>
      <c r="B23" s="654"/>
      <c r="C23" s="654"/>
      <c r="D23" s="654"/>
      <c r="E23" s="654"/>
      <c r="F23" s="654"/>
      <c r="G23" s="654"/>
      <c r="H23" s="655"/>
    </row>
    <row r="24" spans="1:8" ht="13.5" thickBot="1" x14ac:dyDescent="0.25">
      <c r="A24" s="640"/>
      <c r="B24" s="384" t="s">
        <v>320</v>
      </c>
      <c r="C24" s="358"/>
      <c r="D24" s="359"/>
      <c r="E24" s="360"/>
      <c r="F24" s="319"/>
      <c r="G24" s="352"/>
      <c r="H24" s="353"/>
    </row>
    <row r="25" spans="1:8" ht="25.5" x14ac:dyDescent="0.2">
      <c r="A25" s="661">
        <v>2</v>
      </c>
      <c r="B25" s="361" t="s">
        <v>200</v>
      </c>
      <c r="C25" s="362"/>
      <c r="D25" s="316"/>
      <c r="E25" s="335"/>
      <c r="F25" s="322"/>
      <c r="G25" s="383"/>
      <c r="H25" s="320"/>
    </row>
    <row r="26" spans="1:8" x14ac:dyDescent="0.2">
      <c r="A26" s="662"/>
      <c r="B26" s="363" t="s">
        <v>328</v>
      </c>
      <c r="C26" s="364"/>
      <c r="D26" s="376"/>
      <c r="E26" s="365" t="s">
        <v>201</v>
      </c>
      <c r="F26" s="321">
        <v>1</v>
      </c>
      <c r="G26" s="324"/>
      <c r="H26" s="325"/>
    </row>
    <row r="27" spans="1:8" ht="25.5" x14ac:dyDescent="0.2">
      <c r="A27" s="662"/>
      <c r="B27" s="366" t="s">
        <v>202</v>
      </c>
      <c r="C27" s="367"/>
      <c r="D27" s="368"/>
      <c r="E27" s="641" t="s">
        <v>320</v>
      </c>
      <c r="F27" s="321">
        <v>1</v>
      </c>
      <c r="G27" s="324"/>
      <c r="H27" s="369"/>
    </row>
    <row r="28" spans="1:8" ht="13.5" thickBot="1" x14ac:dyDescent="0.25">
      <c r="A28" s="663"/>
      <c r="B28" s="370" t="s">
        <v>12</v>
      </c>
      <c r="C28" s="374"/>
      <c r="D28" s="371"/>
      <c r="E28" s="357"/>
      <c r="F28" s="356"/>
      <c r="G28" s="355"/>
      <c r="H28" s="372"/>
    </row>
    <row r="29" spans="1:8" ht="13.5" thickBot="1" x14ac:dyDescent="0.25">
      <c r="A29" s="640"/>
      <c r="B29" s="384" t="s">
        <v>203</v>
      </c>
      <c r="C29" s="358"/>
      <c r="D29" s="359"/>
      <c r="E29" s="360"/>
      <c r="F29" s="319"/>
      <c r="G29" s="352"/>
      <c r="H29" s="353"/>
    </row>
    <row r="30" spans="1:8" ht="25.5" x14ac:dyDescent="0.2">
      <c r="A30" s="664">
        <v>3</v>
      </c>
      <c r="B30" s="366" t="s">
        <v>210</v>
      </c>
      <c r="C30" s="642"/>
      <c r="D30" s="373"/>
      <c r="E30" s="381"/>
      <c r="F30" s="381"/>
      <c r="G30" s="381"/>
      <c r="H30" s="382"/>
    </row>
    <row r="31" spans="1:8" x14ac:dyDescent="0.2">
      <c r="A31" s="665"/>
      <c r="B31" s="330"/>
      <c r="C31" s="303"/>
      <c r="D31" s="376"/>
      <c r="E31" s="365" t="s">
        <v>204</v>
      </c>
      <c r="F31" s="321">
        <v>1</v>
      </c>
      <c r="G31" s="383"/>
      <c r="H31" s="320"/>
    </row>
    <row r="32" spans="1:8" ht="13.5" customHeight="1" x14ac:dyDescent="0.2">
      <c r="A32" s="665"/>
      <c r="B32" s="366" t="s">
        <v>206</v>
      </c>
      <c r="C32" s="303"/>
      <c r="D32" s="376"/>
      <c r="E32" s="641" t="s">
        <v>203</v>
      </c>
      <c r="F32" s="321">
        <v>1</v>
      </c>
      <c r="G32" s="324"/>
      <c r="H32" s="325"/>
    </row>
    <row r="33" spans="1:8" ht="13.5" thickBot="1" x14ac:dyDescent="0.25">
      <c r="A33" s="666"/>
      <c r="B33" s="370" t="s">
        <v>12</v>
      </c>
      <c r="C33" s="374"/>
      <c r="D33" s="354"/>
      <c r="E33" s="378"/>
      <c r="F33" s="375"/>
      <c r="G33" s="355"/>
      <c r="H33" s="372"/>
    </row>
    <row r="34" spans="1:8" ht="14.25" thickBot="1" x14ac:dyDescent="0.25">
      <c r="A34" s="701" t="s">
        <v>324</v>
      </c>
      <c r="B34" s="702"/>
      <c r="C34" s="702"/>
      <c r="D34" s="702"/>
      <c r="E34" s="702"/>
      <c r="F34" s="702"/>
      <c r="G34" s="702"/>
      <c r="H34" s="703"/>
    </row>
    <row r="35" spans="1:8" x14ac:dyDescent="0.2">
      <c r="A35" s="656">
        <v>4</v>
      </c>
      <c r="B35" s="569" t="s">
        <v>289</v>
      </c>
      <c r="C35" s="570"/>
      <c r="D35" s="571"/>
      <c r="E35" s="335"/>
      <c r="F35" s="322"/>
      <c r="G35" s="323"/>
      <c r="H35" s="336"/>
    </row>
    <row r="36" spans="1:8" ht="25.5" x14ac:dyDescent="0.2">
      <c r="A36" s="657"/>
      <c r="B36" s="330" t="s">
        <v>329</v>
      </c>
      <c r="C36" s="572"/>
      <c r="D36" s="376"/>
      <c r="E36" s="318" t="s">
        <v>290</v>
      </c>
      <c r="F36" s="321">
        <v>0.4</v>
      </c>
      <c r="G36" s="337"/>
      <c r="H36" s="4"/>
    </row>
    <row r="37" spans="1:8" x14ac:dyDescent="0.2">
      <c r="A37" s="657"/>
      <c r="B37" s="573" t="s">
        <v>325</v>
      </c>
      <c r="C37" s="380"/>
      <c r="D37" s="376"/>
      <c r="E37" s="574"/>
      <c r="F37" s="338"/>
      <c r="G37" s="337"/>
      <c r="H37" s="339"/>
    </row>
    <row r="38" spans="1:8" ht="13.5" thickBot="1" x14ac:dyDescent="0.25">
      <c r="A38" s="660"/>
      <c r="B38" s="575" t="s">
        <v>12</v>
      </c>
      <c r="C38" s="576"/>
      <c r="D38" s="371"/>
      <c r="E38" s="577"/>
      <c r="F38" s="273"/>
      <c r="G38" s="355"/>
      <c r="H38" s="353"/>
    </row>
    <row r="39" spans="1:8" ht="14.25" thickBot="1" x14ac:dyDescent="0.25">
      <c r="A39" s="704" t="s">
        <v>291</v>
      </c>
      <c r="B39" s="705"/>
      <c r="C39" s="705"/>
      <c r="D39" s="705"/>
      <c r="E39" s="705"/>
      <c r="F39" s="705"/>
      <c r="G39" s="705"/>
      <c r="H39" s="706"/>
    </row>
    <row r="40" spans="1:8" ht="25.5" x14ac:dyDescent="0.2">
      <c r="A40" s="664">
        <v>5</v>
      </c>
      <c r="B40" s="361" t="s">
        <v>292</v>
      </c>
      <c r="C40" s="362"/>
      <c r="D40" s="2"/>
      <c r="E40" s="381"/>
      <c r="F40" s="381"/>
      <c r="G40" s="381"/>
      <c r="H40" s="382"/>
    </row>
    <row r="41" spans="1:8" x14ac:dyDescent="0.2">
      <c r="A41" s="665"/>
      <c r="B41" s="363" t="s">
        <v>326</v>
      </c>
      <c r="C41" s="578"/>
      <c r="D41" s="376"/>
      <c r="E41" s="365" t="s">
        <v>201</v>
      </c>
      <c r="F41" s="321">
        <v>2</v>
      </c>
      <c r="G41" s="383"/>
      <c r="H41" s="320"/>
    </row>
    <row r="42" spans="1:8" ht="25.5" x14ac:dyDescent="0.2">
      <c r="A42" s="665"/>
      <c r="B42" s="366" t="s">
        <v>293</v>
      </c>
      <c r="C42" s="380"/>
      <c r="D42" s="3"/>
      <c r="E42" s="318" t="s">
        <v>290</v>
      </c>
      <c r="F42" s="321">
        <v>0.4</v>
      </c>
      <c r="G42" s="324"/>
      <c r="H42" s="325"/>
    </row>
    <row r="43" spans="1:8" ht="13.5" thickBot="1" x14ac:dyDescent="0.25">
      <c r="A43" s="666"/>
      <c r="B43" s="370" t="s">
        <v>12</v>
      </c>
      <c r="C43" s="576"/>
      <c r="D43" s="371"/>
      <c r="E43" s="378"/>
      <c r="F43" s="375"/>
      <c r="G43" s="379"/>
      <c r="H43" s="372"/>
    </row>
    <row r="44" spans="1:8" ht="25.5" x14ac:dyDescent="0.2">
      <c r="A44" s="664">
        <v>6</v>
      </c>
      <c r="B44" s="361" t="s">
        <v>295</v>
      </c>
      <c r="C44" s="580"/>
      <c r="D44" s="316"/>
      <c r="E44" s="365" t="s">
        <v>204</v>
      </c>
      <c r="F44" s="321">
        <v>1</v>
      </c>
      <c r="G44" s="383"/>
      <c r="H44" s="320"/>
    </row>
    <row r="45" spans="1:8" ht="25.5" x14ac:dyDescent="0.2">
      <c r="A45" s="665"/>
      <c r="B45" s="366" t="s">
        <v>206</v>
      </c>
      <c r="C45" s="380"/>
      <c r="D45" s="376"/>
      <c r="E45" s="318" t="s">
        <v>290</v>
      </c>
      <c r="F45" s="321">
        <v>0.4</v>
      </c>
      <c r="G45" s="324"/>
      <c r="H45" s="325"/>
    </row>
    <row r="46" spans="1:8" ht="13.5" thickBot="1" x14ac:dyDescent="0.25">
      <c r="A46" s="666"/>
      <c r="B46" s="370" t="s">
        <v>12</v>
      </c>
      <c r="C46" s="576"/>
      <c r="D46" s="371"/>
      <c r="E46" s="378"/>
      <c r="F46" s="375"/>
      <c r="G46" s="379"/>
      <c r="H46" s="372"/>
    </row>
    <row r="47" spans="1:8" ht="14.25" thickBot="1" x14ac:dyDescent="0.3">
      <c r="A47" s="653" t="s">
        <v>196</v>
      </c>
      <c r="B47" s="654"/>
      <c r="C47" s="654"/>
      <c r="D47" s="654"/>
      <c r="E47" s="654"/>
      <c r="F47" s="654"/>
      <c r="G47" s="654"/>
      <c r="H47" s="655"/>
    </row>
    <row r="48" spans="1:8" x14ac:dyDescent="0.2">
      <c r="A48" s="656">
        <v>7</v>
      </c>
      <c r="B48" s="658" t="s">
        <v>197</v>
      </c>
      <c r="C48" s="581"/>
      <c r="D48" s="2"/>
      <c r="E48" s="335"/>
      <c r="F48" s="322"/>
      <c r="G48" s="323"/>
      <c r="H48" s="336"/>
    </row>
    <row r="49" spans="1:14" ht="52.5" customHeight="1" x14ac:dyDescent="0.2">
      <c r="A49" s="657"/>
      <c r="B49" s="659"/>
      <c r="C49" s="582"/>
      <c r="D49" s="3"/>
      <c r="E49" s="583"/>
      <c r="F49" s="319"/>
      <c r="G49" s="337"/>
      <c r="H49" s="4"/>
    </row>
    <row r="50" spans="1:14" x14ac:dyDescent="0.2">
      <c r="A50" s="657"/>
      <c r="B50" s="579" t="s">
        <v>198</v>
      </c>
      <c r="C50" s="584"/>
      <c r="D50" s="3"/>
      <c r="E50" s="583"/>
      <c r="F50" s="338"/>
      <c r="G50" s="337"/>
      <c r="H50" s="339"/>
    </row>
    <row r="51" spans="1:14" ht="13.5" thickBot="1" x14ac:dyDescent="0.25">
      <c r="A51" s="657"/>
      <c r="B51" s="340" t="s">
        <v>12</v>
      </c>
      <c r="C51" s="584"/>
      <c r="D51" s="3"/>
      <c r="E51" s="583"/>
      <c r="F51" s="338"/>
      <c r="G51" s="341"/>
      <c r="H51" s="342"/>
    </row>
    <row r="52" spans="1:14" ht="13.5" thickBot="1" x14ac:dyDescent="0.25">
      <c r="A52" s="344"/>
      <c r="B52" s="695" t="s">
        <v>84</v>
      </c>
      <c r="C52" s="696"/>
      <c r="D52" s="696"/>
      <c r="E52" s="696"/>
      <c r="F52" s="696"/>
      <c r="G52" s="697"/>
      <c r="H52" s="300"/>
    </row>
    <row r="53" spans="1:14" ht="26.25" thickBot="1" x14ac:dyDescent="0.25">
      <c r="A53" s="26"/>
      <c r="B53" s="694" t="s">
        <v>94</v>
      </c>
      <c r="C53" s="694"/>
      <c r="D53" s="694"/>
      <c r="E53" s="27" t="s">
        <v>116</v>
      </c>
      <c r="F53" s="28">
        <v>1.02</v>
      </c>
      <c r="G53" s="29"/>
      <c r="H53" s="47"/>
    </row>
    <row r="54" spans="1:14" ht="13.5" thickBot="1" x14ac:dyDescent="0.25">
      <c r="A54" s="698" t="s">
        <v>13</v>
      </c>
      <c r="B54" s="699"/>
      <c r="C54" s="699"/>
      <c r="D54" s="699"/>
      <c r="E54" s="699"/>
      <c r="F54" s="699"/>
      <c r="G54" s="699"/>
      <c r="H54" s="700"/>
    </row>
    <row r="55" spans="1:14" ht="21.75" customHeight="1" x14ac:dyDescent="0.2">
      <c r="A55" s="676" t="s">
        <v>2</v>
      </c>
      <c r="B55" s="677"/>
      <c r="C55" s="677"/>
      <c r="D55" s="677"/>
      <c r="E55" s="677"/>
      <c r="F55" s="677"/>
      <c r="G55" s="677"/>
      <c r="H55" s="678"/>
      <c r="J55" s="672" t="s">
        <v>144</v>
      </c>
      <c r="K55" s="672" t="s">
        <v>145</v>
      </c>
      <c r="L55" s="672" t="s">
        <v>146</v>
      </c>
      <c r="M55" s="672" t="s">
        <v>147</v>
      </c>
      <c r="N55" s="672"/>
    </row>
    <row r="56" spans="1:14" ht="13.5" thickBot="1" x14ac:dyDescent="0.25">
      <c r="A56" s="673" t="s">
        <v>115</v>
      </c>
      <c r="B56" s="674"/>
      <c r="C56" s="674"/>
      <c r="D56" s="674"/>
      <c r="E56" s="674"/>
      <c r="F56" s="674"/>
      <c r="G56" s="674"/>
      <c r="H56" s="675"/>
      <c r="J56" s="672"/>
      <c r="K56" s="672"/>
      <c r="L56" s="672"/>
      <c r="M56" s="348" t="s">
        <v>148</v>
      </c>
      <c r="N56" s="348" t="s">
        <v>149</v>
      </c>
    </row>
    <row r="57" spans="1:14" ht="26.25" customHeight="1" thickBot="1" x14ac:dyDescent="0.25">
      <c r="A57" s="23" t="s">
        <v>17</v>
      </c>
      <c r="B57" s="650" t="s">
        <v>3</v>
      </c>
      <c r="C57" s="652"/>
      <c r="D57" s="22" t="s">
        <v>9</v>
      </c>
      <c r="E57" s="23" t="s">
        <v>4</v>
      </c>
      <c r="F57" s="24" t="s">
        <v>5</v>
      </c>
      <c r="G57" s="345" t="s">
        <v>0</v>
      </c>
      <c r="H57" s="22" t="s">
        <v>6</v>
      </c>
      <c r="J57" s="668">
        <v>1</v>
      </c>
      <c r="K57" s="668" t="s">
        <v>150</v>
      </c>
      <c r="L57" s="347" t="s">
        <v>151</v>
      </c>
      <c r="M57" s="347">
        <v>54</v>
      </c>
      <c r="N57" s="347" t="s">
        <v>152</v>
      </c>
    </row>
    <row r="58" spans="1:14" x14ac:dyDescent="0.2">
      <c r="A58" s="687">
        <v>1</v>
      </c>
      <c r="B58" s="30" t="s">
        <v>117</v>
      </c>
      <c r="C58" s="31"/>
      <c r="D58" s="304"/>
      <c r="E58" s="32"/>
      <c r="F58" s="33"/>
      <c r="G58" s="34">
        <f>ROUND(D58,2)</f>
        <v>0</v>
      </c>
      <c r="H58" s="35"/>
      <c r="J58" s="668"/>
      <c r="K58" s="668"/>
      <c r="L58" s="347" t="s">
        <v>153</v>
      </c>
      <c r="M58" s="347">
        <v>7</v>
      </c>
      <c r="N58" s="347">
        <v>94</v>
      </c>
    </row>
    <row r="59" spans="1:14" x14ac:dyDescent="0.2">
      <c r="A59" s="687"/>
      <c r="B59" s="36" t="s">
        <v>7</v>
      </c>
      <c r="C59" s="37"/>
      <c r="D59" s="304"/>
      <c r="E59" s="32"/>
      <c r="F59" s="33"/>
      <c r="G59" s="38"/>
      <c r="H59" s="35"/>
      <c r="J59" s="668"/>
      <c r="K59" s="668"/>
      <c r="L59" s="347" t="s">
        <v>154</v>
      </c>
      <c r="M59" s="347">
        <v>12.5</v>
      </c>
      <c r="N59" s="347">
        <v>88.5</v>
      </c>
    </row>
    <row r="60" spans="1:14" ht="13.5" thickBot="1" x14ac:dyDescent="0.25">
      <c r="A60" s="687"/>
      <c r="B60" s="36" t="s">
        <v>8</v>
      </c>
      <c r="C60" s="37"/>
      <c r="D60" s="304"/>
      <c r="E60" s="32"/>
      <c r="F60" s="33"/>
      <c r="G60" s="39"/>
      <c r="H60" s="4"/>
      <c r="I60" s="488"/>
      <c r="J60" s="668"/>
      <c r="K60" s="668"/>
      <c r="L60" s="347" t="s">
        <v>155</v>
      </c>
      <c r="M60" s="347">
        <v>100</v>
      </c>
      <c r="N60" s="347">
        <v>71</v>
      </c>
    </row>
    <row r="61" spans="1:14" ht="13.5" thickBot="1" x14ac:dyDescent="0.25">
      <c r="A61" s="40"/>
      <c r="B61" s="41" t="s">
        <v>18</v>
      </c>
      <c r="C61" s="42"/>
      <c r="D61" s="43"/>
      <c r="E61" s="44"/>
      <c r="F61" s="45"/>
      <c r="G61" s="46"/>
      <c r="H61" s="47"/>
      <c r="I61" s="277"/>
      <c r="J61" s="668"/>
      <c r="K61" s="668"/>
      <c r="L61" s="347" t="s">
        <v>156</v>
      </c>
      <c r="M61" s="347">
        <v>234</v>
      </c>
      <c r="N61" s="347">
        <v>57.6</v>
      </c>
    </row>
    <row r="62" spans="1:14" ht="13.5" thickBot="1" x14ac:dyDescent="0.25">
      <c r="A62" s="688" t="s">
        <v>10</v>
      </c>
      <c r="B62" s="689"/>
      <c r="C62" s="689"/>
      <c r="D62" s="689"/>
      <c r="E62" s="689"/>
      <c r="F62" s="689"/>
      <c r="G62" s="689"/>
      <c r="H62" s="690"/>
      <c r="I62" s="277"/>
      <c r="J62" s="668"/>
      <c r="K62" s="668"/>
      <c r="L62" s="347" t="s">
        <v>157</v>
      </c>
      <c r="M62" s="347">
        <v>288</v>
      </c>
      <c r="N62" s="347">
        <v>54</v>
      </c>
    </row>
    <row r="63" spans="1:14" ht="58.5" customHeight="1" thickBot="1" x14ac:dyDescent="0.25">
      <c r="A63" s="683" t="s">
        <v>272</v>
      </c>
      <c r="B63" s="684"/>
      <c r="C63" s="684"/>
      <c r="D63" s="684"/>
      <c r="E63" s="684"/>
      <c r="F63" s="684"/>
      <c r="G63" s="684"/>
      <c r="H63" s="685"/>
      <c r="I63" s="471"/>
      <c r="J63" s="668"/>
      <c r="K63" s="668"/>
      <c r="L63" s="347" t="s">
        <v>158</v>
      </c>
      <c r="M63" s="347">
        <v>368</v>
      </c>
      <c r="N63" s="347">
        <v>50</v>
      </c>
    </row>
    <row r="64" spans="1:14" x14ac:dyDescent="0.2">
      <c r="A64" s="48"/>
      <c r="B64" s="49" t="s">
        <v>73</v>
      </c>
      <c r="C64" s="50">
        <f>C48</f>
        <v>0</v>
      </c>
      <c r="D64" s="51" t="s">
        <v>15</v>
      </c>
      <c r="E64" s="52"/>
      <c r="F64" s="52"/>
      <c r="G64" s="52"/>
      <c r="H64" s="281"/>
      <c r="I64" s="277"/>
      <c r="J64" s="668"/>
      <c r="K64" s="668"/>
      <c r="L64" s="347" t="s">
        <v>159</v>
      </c>
      <c r="M64" s="347">
        <v>707</v>
      </c>
      <c r="N64" s="347">
        <v>38.700000000000003</v>
      </c>
    </row>
    <row r="65" spans="1:18" ht="15" customHeight="1" x14ac:dyDescent="0.2">
      <c r="A65" s="53"/>
      <c r="B65" s="54" t="s">
        <v>118</v>
      </c>
      <c r="C65" s="55">
        <f>ROUND(C64*10,2)</f>
        <v>0</v>
      </c>
      <c r="D65" s="56" t="s">
        <v>119</v>
      </c>
      <c r="E65" s="57"/>
      <c r="F65" s="57"/>
      <c r="G65" s="57"/>
      <c r="H65" s="282"/>
      <c r="I65" s="277"/>
      <c r="J65" s="668"/>
      <c r="K65" s="668"/>
      <c r="L65" s="347" t="s">
        <v>160</v>
      </c>
      <c r="M65" s="347">
        <v>2255</v>
      </c>
      <c r="N65" s="347" t="s">
        <v>152</v>
      </c>
    </row>
    <row r="66" spans="1:18" ht="15.75" customHeight="1" thickBot="1" x14ac:dyDescent="0.25">
      <c r="A66" s="58"/>
      <c r="B66" s="59" t="s">
        <v>118</v>
      </c>
      <c r="C66" s="60">
        <f>ROUND(C65/10000,3)</f>
        <v>0</v>
      </c>
      <c r="D66" s="61" t="s">
        <v>16</v>
      </c>
      <c r="E66" s="62"/>
      <c r="F66" s="62"/>
      <c r="G66" s="62"/>
      <c r="H66" s="283"/>
      <c r="I66" s="277"/>
      <c r="J66" s="310"/>
      <c r="K66" s="310"/>
      <c r="L66" s="310"/>
      <c r="M66" s="310"/>
      <c r="N66" s="310"/>
    </row>
    <row r="67" spans="1:18" x14ac:dyDescent="0.2">
      <c r="A67" s="63"/>
      <c r="B67" s="686" t="s">
        <v>96</v>
      </c>
      <c r="C67" s="686"/>
      <c r="D67" s="686"/>
      <c r="E67" s="64"/>
      <c r="F67" s="65"/>
      <c r="G67" s="66" t="s">
        <v>14</v>
      </c>
      <c r="H67" s="301"/>
      <c r="I67" s="277"/>
      <c r="J67" s="310"/>
      <c r="K67" s="310"/>
      <c r="L67" s="310"/>
      <c r="M67" s="310"/>
      <c r="N67" s="310"/>
    </row>
    <row r="68" spans="1:18" s="71" customFormat="1" ht="39" customHeight="1" x14ac:dyDescent="0.2">
      <c r="A68" s="67">
        <v>1</v>
      </c>
      <c r="B68" s="463" t="s">
        <v>261</v>
      </c>
      <c r="C68" s="464"/>
      <c r="D68" s="68"/>
      <c r="E68" s="385" t="s">
        <v>262</v>
      </c>
      <c r="F68" s="69"/>
      <c r="G68" s="70"/>
      <c r="H68" s="302"/>
      <c r="I68" s="278"/>
      <c r="J68" s="669" t="s">
        <v>162</v>
      </c>
      <c r="K68" s="669"/>
      <c r="L68" s="669"/>
      <c r="M68" s="669"/>
      <c r="N68" s="669"/>
    </row>
    <row r="69" spans="1:18" s="71" customFormat="1" ht="39" customHeight="1" x14ac:dyDescent="0.2">
      <c r="A69" s="67">
        <v>2</v>
      </c>
      <c r="B69" s="463" t="s">
        <v>263</v>
      </c>
      <c r="C69" s="464"/>
      <c r="D69" s="68"/>
      <c r="E69" s="385" t="s">
        <v>264</v>
      </c>
      <c r="F69" s="69"/>
      <c r="G69" s="70"/>
      <c r="H69" s="302"/>
      <c r="I69" s="278"/>
      <c r="J69" s="670" t="s">
        <v>161</v>
      </c>
      <c r="K69" s="670"/>
      <c r="L69" s="670"/>
      <c r="M69" s="670"/>
      <c r="N69" s="670"/>
    </row>
    <row r="70" spans="1:18" s="72" customFormat="1" ht="39" customHeight="1" x14ac:dyDescent="0.2">
      <c r="A70" s="67">
        <v>3</v>
      </c>
      <c r="B70" s="463" t="s">
        <v>265</v>
      </c>
      <c r="C70" s="464"/>
      <c r="D70" s="68"/>
      <c r="E70" s="385" t="s">
        <v>266</v>
      </c>
      <c r="F70" s="69"/>
      <c r="G70" s="70"/>
      <c r="H70" s="302"/>
      <c r="I70" s="279"/>
      <c r="J70" s="671" t="s">
        <v>163</v>
      </c>
      <c r="K70" s="671"/>
      <c r="L70" s="671"/>
      <c r="M70" s="671"/>
      <c r="N70" s="671"/>
    </row>
    <row r="71" spans="1:18" s="72" customFormat="1" ht="39" customHeight="1" x14ac:dyDescent="0.2">
      <c r="A71" s="67">
        <v>4</v>
      </c>
      <c r="B71" s="463" t="s">
        <v>267</v>
      </c>
      <c r="C71" s="464"/>
      <c r="D71" s="68"/>
      <c r="E71" s="385" t="s">
        <v>268</v>
      </c>
      <c r="F71" s="69"/>
      <c r="G71" s="70"/>
      <c r="H71" s="302"/>
      <c r="I71" s="279"/>
      <c r="J71" s="671" t="s">
        <v>164</v>
      </c>
      <c r="K71" s="671"/>
      <c r="L71" s="671"/>
      <c r="M71" s="671"/>
      <c r="N71" s="671"/>
    </row>
    <row r="72" spans="1:18" s="72" customFormat="1" ht="39" customHeight="1" thickBot="1" x14ac:dyDescent="0.25">
      <c r="A72" s="73">
        <v>5</v>
      </c>
      <c r="B72" s="465" t="s">
        <v>269</v>
      </c>
      <c r="C72" s="466"/>
      <c r="D72" s="74"/>
      <c r="E72" s="385" t="s">
        <v>270</v>
      </c>
      <c r="F72" s="69"/>
      <c r="G72" s="70"/>
      <c r="H72" s="302"/>
      <c r="I72" s="279"/>
      <c r="J72" s="667" t="s">
        <v>165</v>
      </c>
      <c r="K72" s="667"/>
      <c r="L72" s="667"/>
      <c r="M72" s="667"/>
      <c r="N72" s="667"/>
    </row>
    <row r="73" spans="1:18" s="307" customFormat="1" ht="13.5" thickBot="1" x14ac:dyDescent="0.25">
      <c r="A73" s="75"/>
      <c r="B73" s="691" t="s">
        <v>11</v>
      </c>
      <c r="C73" s="692"/>
      <c r="D73" s="692"/>
      <c r="E73" s="692"/>
      <c r="F73" s="692"/>
      <c r="G73" s="693"/>
      <c r="H73" s="76"/>
      <c r="I73" s="280"/>
      <c r="J73" s="315"/>
      <c r="K73" s="77"/>
      <c r="L73" s="77"/>
      <c r="M73" s="77"/>
      <c r="N73" s="77"/>
    </row>
    <row r="74" spans="1:18" s="305" customFormat="1" ht="13.5" thickBot="1" x14ac:dyDescent="0.25">
      <c r="A74" s="79"/>
      <c r="B74" s="80" t="s">
        <v>85</v>
      </c>
      <c r="C74" s="81"/>
      <c r="D74" s="82"/>
      <c r="E74" s="82"/>
      <c r="F74" s="82"/>
      <c r="G74" s="82"/>
      <c r="H74" s="47"/>
      <c r="I74" s="240">
        <f>H52+H61+H73</f>
        <v>0</v>
      </c>
      <c r="J74" s="241" t="s">
        <v>177</v>
      </c>
      <c r="O74" s="85"/>
      <c r="P74" s="306"/>
      <c r="Q74" s="87"/>
      <c r="R74" s="88"/>
    </row>
    <row r="75" spans="1:18" s="305" customFormat="1" ht="39.75" hidden="1" customHeight="1" thickBot="1" x14ac:dyDescent="0.25">
      <c r="A75" s="26"/>
      <c r="B75" s="682" t="s">
        <v>95</v>
      </c>
      <c r="C75" s="682"/>
      <c r="D75" s="682"/>
      <c r="E75" s="27" t="s">
        <v>120</v>
      </c>
      <c r="F75" s="309">
        <v>1</v>
      </c>
      <c r="G75" s="309" t="str">
        <f>CONCATENATE(H74," х ",F75)</f>
        <v xml:space="preserve"> х 1</v>
      </c>
      <c r="H75" s="47">
        <f>ROUND(H74*F75,2)</f>
        <v>0</v>
      </c>
      <c r="I75" s="241"/>
      <c r="O75" s="85"/>
      <c r="P75" s="306"/>
      <c r="Q75" s="87"/>
      <c r="R75" s="88"/>
    </row>
    <row r="76" spans="1:18" s="305" customFormat="1" x14ac:dyDescent="0.2">
      <c r="A76" s="90"/>
      <c r="B76" s="91"/>
      <c r="C76" s="92"/>
      <c r="D76" s="91"/>
      <c r="E76" s="20"/>
      <c r="F76" s="93"/>
      <c r="G76" s="312"/>
      <c r="H76" s="94"/>
      <c r="I76" s="241"/>
      <c r="O76" s="85"/>
      <c r="P76" s="306"/>
      <c r="Q76" s="87"/>
      <c r="R76" s="88"/>
    </row>
    <row r="77" spans="1:18" s="305" customFormat="1" x14ac:dyDescent="0.2">
      <c r="A77" s="310"/>
      <c r="B77" s="310"/>
      <c r="C77" s="15"/>
      <c r="D77" s="311"/>
      <c r="E77" s="310"/>
      <c r="F77" s="312"/>
      <c r="G77" s="310"/>
      <c r="H77" s="313"/>
      <c r="I77" s="241"/>
      <c r="O77" s="85"/>
      <c r="P77" s="306"/>
      <c r="Q77" s="87"/>
      <c r="R77" s="88"/>
    </row>
    <row r="78" spans="1:18" s="305" customFormat="1" x14ac:dyDescent="0.2">
      <c r="A78" s="310"/>
      <c r="B78" s="310"/>
      <c r="C78" s="15"/>
      <c r="D78" s="311"/>
      <c r="E78" s="310"/>
      <c r="F78" s="312"/>
      <c r="G78" s="310"/>
      <c r="H78" s="313"/>
      <c r="I78" s="241"/>
      <c r="O78" s="85"/>
      <c r="P78" s="306"/>
      <c r="Q78" s="87"/>
      <c r="R78" s="88"/>
    </row>
    <row r="79" spans="1:18" s="72" customFormat="1" x14ac:dyDescent="0.2">
      <c r="A79" s="310"/>
      <c r="B79" s="310"/>
      <c r="C79" s="15"/>
      <c r="D79" s="311"/>
      <c r="E79" s="310"/>
      <c r="F79" s="312"/>
      <c r="G79" s="310"/>
      <c r="H79" s="313"/>
      <c r="I79" s="279"/>
    </row>
    <row r="80" spans="1:18" x14ac:dyDescent="0.2">
      <c r="I80" s="277"/>
      <c r="J80" s="310"/>
      <c r="K80" s="310"/>
      <c r="L80" s="310"/>
      <c r="M80" s="310"/>
      <c r="N80" s="310"/>
    </row>
  </sheetData>
  <mergeCells count="44">
    <mergeCell ref="B53:D53"/>
    <mergeCell ref="B52:G52"/>
    <mergeCell ref="A54:H54"/>
    <mergeCell ref="A34:H34"/>
    <mergeCell ref="A35:A38"/>
    <mergeCell ref="A39:H39"/>
    <mergeCell ref="A40:A43"/>
    <mergeCell ref="A44:A46"/>
    <mergeCell ref="B75:D75"/>
    <mergeCell ref="A63:H63"/>
    <mergeCell ref="B67:D67"/>
    <mergeCell ref="B57:C57"/>
    <mergeCell ref="A58:A60"/>
    <mergeCell ref="A62:H62"/>
    <mergeCell ref="B73:G73"/>
    <mergeCell ref="A6:H6"/>
    <mergeCell ref="A8:H8"/>
    <mergeCell ref="A11:H11"/>
    <mergeCell ref="A12:H12"/>
    <mergeCell ref="B14:C14"/>
    <mergeCell ref="A9:H9"/>
    <mergeCell ref="A10:H10"/>
    <mergeCell ref="M55:N55"/>
    <mergeCell ref="J55:J56"/>
    <mergeCell ref="K55:K56"/>
    <mergeCell ref="A56:H56"/>
    <mergeCell ref="L55:L56"/>
    <mergeCell ref="A55:H55"/>
    <mergeCell ref="J72:N72"/>
    <mergeCell ref="K57:K65"/>
    <mergeCell ref="J68:N68"/>
    <mergeCell ref="J69:N69"/>
    <mergeCell ref="J70:N70"/>
    <mergeCell ref="J71:N71"/>
    <mergeCell ref="J57:J65"/>
    <mergeCell ref="B15:H15"/>
    <mergeCell ref="A47:H47"/>
    <mergeCell ref="A48:A51"/>
    <mergeCell ref="B48:B49"/>
    <mergeCell ref="A16:H16"/>
    <mergeCell ref="A17:A22"/>
    <mergeCell ref="A23:H23"/>
    <mergeCell ref="A25:A28"/>
    <mergeCell ref="A30:A3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  <rowBreaks count="1" manualBreakCount="1">
    <brk id="6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topLeftCell="A16" zoomScale="80" zoomScaleNormal="150" zoomScaleSheetLayoutView="80" workbookViewId="0">
      <selection activeCell="C76" sqref="C76"/>
    </sheetView>
  </sheetViews>
  <sheetFormatPr defaultRowHeight="12.75" x14ac:dyDescent="0.2"/>
  <cols>
    <col min="1" max="1" width="4.85546875" style="192" customWidth="1"/>
    <col min="2" max="2" width="44" style="192" customWidth="1"/>
    <col min="3" max="3" width="22.7109375" style="192" customWidth="1"/>
    <col min="4" max="4" width="11" style="193" customWidth="1"/>
    <col min="5" max="5" width="11" style="192" customWidth="1"/>
    <col min="6" max="6" width="11" style="194" customWidth="1"/>
    <col min="7" max="7" width="18" style="192" customWidth="1"/>
    <col min="8" max="8" width="9.5703125" style="150" bestFit="1" customWidth="1"/>
    <col min="9" max="9" width="9.28515625" style="150" bestFit="1" customWidth="1"/>
    <col min="10" max="16384" width="9.140625" style="150"/>
  </cols>
  <sheetData>
    <row r="1" spans="1:20" s="137" customFormat="1" ht="18" customHeight="1" x14ac:dyDescent="0.2">
      <c r="D1" s="138"/>
      <c r="E1" s="138"/>
      <c r="F1" s="138"/>
      <c r="G1" s="138"/>
      <c r="J1" s="139"/>
      <c r="K1" s="139"/>
      <c r="N1" s="140"/>
      <c r="O1" s="140"/>
      <c r="P1" s="141"/>
      <c r="Q1" s="142"/>
      <c r="R1" s="143"/>
      <c r="S1" s="142"/>
      <c r="T1" s="141"/>
    </row>
    <row r="2" spans="1:20" s="147" customFormat="1" ht="18" customHeight="1" x14ac:dyDescent="0.2">
      <c r="A2" s="137"/>
      <c r="B2" s="137"/>
      <c r="C2" s="137"/>
      <c r="D2" s="11"/>
      <c r="E2" s="144"/>
      <c r="F2" s="145"/>
      <c r="G2" s="146"/>
      <c r="I2" s="148"/>
      <c r="J2" s="149"/>
      <c r="K2" s="149"/>
    </row>
    <row r="3" spans="1:20" s="137" customFormat="1" ht="18" customHeight="1" x14ac:dyDescent="0.2">
      <c r="D3" s="11"/>
      <c r="E3" s="144"/>
      <c r="F3" s="145"/>
      <c r="G3" s="146"/>
      <c r="I3" s="148"/>
      <c r="J3" s="149"/>
      <c r="K3" s="149"/>
      <c r="N3" s="140"/>
      <c r="O3" s="140"/>
      <c r="P3" s="141"/>
      <c r="Q3" s="142"/>
      <c r="R3" s="143"/>
      <c r="S3" s="142"/>
      <c r="T3" s="141"/>
    </row>
    <row r="5" spans="1:20" ht="14.25" x14ac:dyDescent="0.2">
      <c r="A5" s="709" t="s">
        <v>74</v>
      </c>
      <c r="B5" s="709"/>
      <c r="C5" s="709"/>
      <c r="D5" s="709"/>
      <c r="E5" s="709"/>
      <c r="F5" s="709"/>
      <c r="G5" s="709"/>
      <c r="H5" s="135"/>
    </row>
    <row r="6" spans="1:20" ht="14.25" x14ac:dyDescent="0.2">
      <c r="A6" s="267"/>
      <c r="B6" s="267"/>
      <c r="C6" s="267"/>
      <c r="D6" s="267"/>
      <c r="E6" s="267"/>
      <c r="F6" s="267"/>
      <c r="G6" s="267"/>
      <c r="H6" s="135"/>
    </row>
    <row r="7" spans="1:20" ht="87.75" customHeight="1" x14ac:dyDescent="0.2">
      <c r="A7" s="71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11"/>
      <c r="C7" s="711"/>
      <c r="D7" s="711"/>
      <c r="E7" s="711"/>
      <c r="F7" s="711"/>
      <c r="G7" s="711"/>
      <c r="H7" s="151"/>
    </row>
    <row r="8" spans="1:20" x14ac:dyDescent="0.2">
      <c r="A8" s="152"/>
      <c r="B8" s="152"/>
      <c r="C8" s="153"/>
      <c r="D8" s="152"/>
      <c r="E8" s="152"/>
      <c r="F8" s="152"/>
      <c r="G8" s="152"/>
    </row>
    <row r="9" spans="1:20" ht="20.25" customHeight="1" x14ac:dyDescent="0.2">
      <c r="A9" s="714" t="s">
        <v>90</v>
      </c>
      <c r="B9" s="714"/>
      <c r="C9" s="714"/>
      <c r="D9" s="714"/>
      <c r="E9" s="714"/>
      <c r="F9" s="714"/>
      <c r="G9" s="714"/>
    </row>
    <row r="10" spans="1:20" ht="33.75" customHeight="1" x14ac:dyDescent="0.2">
      <c r="A10" s="712" t="s">
        <v>86</v>
      </c>
      <c r="B10" s="712"/>
      <c r="C10" s="712"/>
      <c r="D10" s="712"/>
      <c r="E10" s="712"/>
      <c r="F10" s="712"/>
      <c r="G10" s="712"/>
    </row>
    <row r="11" spans="1:20" ht="10.5" customHeight="1" x14ac:dyDescent="0.2">
      <c r="A11" s="268"/>
      <c r="B11" s="268"/>
      <c r="C11" s="268"/>
      <c r="D11" s="268"/>
      <c r="E11" s="268"/>
      <c r="F11" s="268"/>
      <c r="G11" s="268"/>
    </row>
    <row r="12" spans="1:20" ht="76.5" x14ac:dyDescent="0.2">
      <c r="A12" s="154" t="s">
        <v>23</v>
      </c>
      <c r="B12" s="269" t="s">
        <v>24</v>
      </c>
      <c r="C12" s="269" t="s">
        <v>88</v>
      </c>
      <c r="D12" s="155" t="s">
        <v>87</v>
      </c>
      <c r="E12" s="269" t="s">
        <v>25</v>
      </c>
      <c r="F12" s="269" t="s">
        <v>26</v>
      </c>
      <c r="G12" s="269" t="s">
        <v>27</v>
      </c>
    </row>
    <row r="13" spans="1:20" x14ac:dyDescent="0.2">
      <c r="A13" s="713" t="s">
        <v>28</v>
      </c>
      <c r="B13" s="713"/>
      <c r="C13" s="713"/>
      <c r="D13" s="713"/>
      <c r="E13" s="713"/>
      <c r="F13" s="713"/>
      <c r="G13" s="713"/>
    </row>
    <row r="14" spans="1:20" x14ac:dyDescent="0.2">
      <c r="A14" s="156"/>
      <c r="B14" s="156" t="s">
        <v>29</v>
      </c>
      <c r="C14" s="156"/>
      <c r="D14" s="157"/>
      <c r="E14" s="156" t="s">
        <v>30</v>
      </c>
      <c r="F14" s="158"/>
      <c r="G14" s="156"/>
      <c r="H14" s="151"/>
    </row>
    <row r="15" spans="1:20" ht="25.5" x14ac:dyDescent="0.2">
      <c r="A15" s="156"/>
      <c r="B15" s="159" t="s">
        <v>31</v>
      </c>
      <c r="C15" s="156"/>
      <c r="D15" s="157"/>
      <c r="E15" s="156"/>
      <c r="F15" s="160"/>
      <c r="G15" s="156"/>
    </row>
    <row r="16" spans="1:20" x14ac:dyDescent="0.2">
      <c r="A16" s="156"/>
      <c r="B16" s="156" t="s">
        <v>32</v>
      </c>
      <c r="C16" s="156" t="s">
        <v>33</v>
      </c>
      <c r="D16" s="157"/>
      <c r="E16" s="156"/>
      <c r="F16" s="286"/>
      <c r="G16" s="161"/>
    </row>
    <row r="17" spans="1:8" ht="25.5" x14ac:dyDescent="0.2">
      <c r="A17" s="156"/>
      <c r="B17" s="159" t="s">
        <v>34</v>
      </c>
      <c r="C17" s="156" t="s">
        <v>35</v>
      </c>
      <c r="D17" s="157"/>
      <c r="E17" s="156"/>
      <c r="F17" s="160"/>
      <c r="G17" s="162"/>
      <c r="H17" s="151"/>
    </row>
    <row r="18" spans="1:8" x14ac:dyDescent="0.2">
      <c r="A18" s="156"/>
      <c r="B18" s="163" t="s">
        <v>36</v>
      </c>
      <c r="C18" s="156"/>
      <c r="D18" s="157"/>
      <c r="E18" s="156"/>
      <c r="F18" s="160"/>
      <c r="G18" s="164"/>
    </row>
    <row r="19" spans="1:8" ht="51" hidden="1" x14ac:dyDescent="0.2">
      <c r="A19" s="156"/>
      <c r="B19" s="163" t="s">
        <v>37</v>
      </c>
      <c r="C19" s="165" t="s">
        <v>79</v>
      </c>
      <c r="D19" s="166">
        <v>3.76</v>
      </c>
      <c r="E19" s="156"/>
      <c r="F19" s="160"/>
      <c r="G19" s="164">
        <f>G18*D19</f>
        <v>0</v>
      </c>
    </row>
    <row r="20" spans="1:8" x14ac:dyDescent="0.2">
      <c r="A20" s="713" t="s">
        <v>38</v>
      </c>
      <c r="B20" s="713"/>
      <c r="C20" s="713"/>
      <c r="D20" s="713"/>
      <c r="E20" s="713"/>
      <c r="F20" s="713"/>
      <c r="G20" s="713"/>
    </row>
    <row r="21" spans="1:8" x14ac:dyDescent="0.2">
      <c r="A21" s="156"/>
      <c r="B21" s="156" t="s">
        <v>29</v>
      </c>
      <c r="C21" s="156"/>
      <c r="D21" s="157"/>
      <c r="E21" s="156" t="s">
        <v>30</v>
      </c>
      <c r="F21" s="158"/>
      <c r="G21" s="156"/>
      <c r="H21" s="151"/>
    </row>
    <row r="22" spans="1:8" ht="25.5" x14ac:dyDescent="0.2">
      <c r="A22" s="156"/>
      <c r="B22" s="159" t="s">
        <v>31</v>
      </c>
      <c r="C22" s="156"/>
      <c r="D22" s="157"/>
      <c r="E22" s="156"/>
      <c r="F22" s="160"/>
      <c r="G22" s="156"/>
    </row>
    <row r="23" spans="1:8" x14ac:dyDescent="0.2">
      <c r="A23" s="156"/>
      <c r="B23" s="156" t="s">
        <v>32</v>
      </c>
      <c r="C23" s="156" t="s">
        <v>33</v>
      </c>
      <c r="D23" s="157"/>
      <c r="E23" s="156"/>
      <c r="F23" s="286"/>
      <c r="G23" s="161"/>
    </row>
    <row r="24" spans="1:8" ht="25.5" x14ac:dyDescent="0.2">
      <c r="A24" s="156"/>
      <c r="B24" s="159" t="s">
        <v>34</v>
      </c>
      <c r="C24" s="156" t="s">
        <v>35</v>
      </c>
      <c r="D24" s="157"/>
      <c r="E24" s="156"/>
      <c r="F24" s="160"/>
      <c r="G24" s="162"/>
      <c r="H24" s="151"/>
    </row>
    <row r="25" spans="1:8" x14ac:dyDescent="0.2">
      <c r="A25" s="156"/>
      <c r="B25" s="163" t="s">
        <v>39</v>
      </c>
      <c r="C25" s="156"/>
      <c r="D25" s="157"/>
      <c r="E25" s="156"/>
      <c r="F25" s="160"/>
      <c r="G25" s="164"/>
    </row>
    <row r="26" spans="1:8" ht="51" hidden="1" x14ac:dyDescent="0.2">
      <c r="A26" s="156"/>
      <c r="B26" s="163" t="s">
        <v>40</v>
      </c>
      <c r="C26" s="165" t="s">
        <v>79</v>
      </c>
      <c r="D26" s="166">
        <v>3.76</v>
      </c>
      <c r="E26" s="156"/>
      <c r="F26" s="160"/>
      <c r="G26" s="164"/>
    </row>
    <row r="27" spans="1:8" x14ac:dyDescent="0.2">
      <c r="A27" s="156"/>
      <c r="B27" s="163"/>
      <c r="C27" s="165"/>
      <c r="D27" s="166"/>
      <c r="E27" s="156"/>
      <c r="F27" s="160"/>
      <c r="G27" s="164"/>
    </row>
    <row r="28" spans="1:8" x14ac:dyDescent="0.2">
      <c r="A28" s="713" t="s">
        <v>192</v>
      </c>
      <c r="B28" s="713"/>
      <c r="C28" s="713"/>
      <c r="D28" s="713"/>
      <c r="E28" s="713"/>
      <c r="F28" s="713"/>
      <c r="G28" s="713"/>
    </row>
    <row r="29" spans="1:8" x14ac:dyDescent="0.2">
      <c r="A29" s="156"/>
      <c r="B29" s="156" t="s">
        <v>29</v>
      </c>
      <c r="C29" s="156"/>
      <c r="D29" s="157"/>
      <c r="E29" s="156" t="s">
        <v>30</v>
      </c>
      <c r="F29" s="286"/>
      <c r="G29" s="156"/>
    </row>
    <row r="30" spans="1:8" ht="25.5" x14ac:dyDescent="0.2">
      <c r="A30" s="156"/>
      <c r="B30" s="159" t="s">
        <v>31</v>
      </c>
      <c r="C30" s="156"/>
      <c r="D30" s="157"/>
      <c r="E30" s="156"/>
      <c r="F30" s="160"/>
      <c r="G30" s="156"/>
    </row>
    <row r="31" spans="1:8" x14ac:dyDescent="0.2">
      <c r="A31" s="156"/>
      <c r="B31" s="156" t="s">
        <v>32</v>
      </c>
      <c r="C31" s="156" t="s">
        <v>33</v>
      </c>
      <c r="D31" s="157"/>
      <c r="E31" s="156"/>
      <c r="F31" s="286"/>
      <c r="G31" s="161"/>
    </row>
    <row r="32" spans="1:8" ht="25.5" x14ac:dyDescent="0.2">
      <c r="A32" s="156"/>
      <c r="B32" s="159" t="s">
        <v>34</v>
      </c>
      <c r="C32" s="156" t="s">
        <v>35</v>
      </c>
      <c r="D32" s="157"/>
      <c r="E32" s="156"/>
      <c r="F32" s="160"/>
      <c r="G32" s="164"/>
    </row>
    <row r="33" spans="1:11" x14ac:dyDescent="0.2">
      <c r="A33" s="156"/>
      <c r="B33" s="163" t="s">
        <v>193</v>
      </c>
      <c r="C33" s="156"/>
      <c r="D33" s="157"/>
      <c r="E33" s="156"/>
      <c r="F33" s="160"/>
      <c r="G33" s="164"/>
    </row>
    <row r="34" spans="1:11" x14ac:dyDescent="0.2">
      <c r="A34" s="156"/>
      <c r="B34" s="163"/>
      <c r="C34" s="156"/>
      <c r="D34" s="157"/>
      <c r="E34" s="156"/>
      <c r="F34" s="160"/>
      <c r="G34" s="164"/>
    </row>
    <row r="35" spans="1:11" x14ac:dyDescent="0.2">
      <c r="A35" s="156"/>
      <c r="B35" s="163" t="s">
        <v>41</v>
      </c>
      <c r="C35" s="156"/>
      <c r="D35" s="157"/>
      <c r="E35" s="156"/>
      <c r="F35" s="160"/>
      <c r="G35" s="164"/>
    </row>
    <row r="36" spans="1:11" ht="27" hidden="1" customHeight="1" x14ac:dyDescent="0.2">
      <c r="A36" s="167"/>
      <c r="B36" s="168" t="s">
        <v>1</v>
      </c>
      <c r="C36" s="168"/>
      <c r="D36" s="169">
        <v>0.18</v>
      </c>
      <c r="E36" s="167"/>
      <c r="F36" s="170"/>
      <c r="G36" s="171">
        <f>G35*D36</f>
        <v>0</v>
      </c>
    </row>
    <row r="37" spans="1:11" ht="27" hidden="1" customHeight="1" x14ac:dyDescent="0.2">
      <c r="A37" s="156"/>
      <c r="B37" s="163" t="s">
        <v>42</v>
      </c>
      <c r="C37" s="159"/>
      <c r="D37" s="157"/>
      <c r="E37" s="156"/>
      <c r="F37" s="160"/>
      <c r="G37" s="164">
        <f>G35+G36</f>
        <v>0</v>
      </c>
    </row>
    <row r="39" spans="1:11" s="83" customFormat="1" hidden="1" x14ac:dyDescent="0.2">
      <c r="B39" s="172" t="s">
        <v>43</v>
      </c>
      <c r="C39" s="173"/>
      <c r="D39" s="83" t="s">
        <v>44</v>
      </c>
      <c r="F39" s="136"/>
      <c r="G39" s="86"/>
      <c r="H39" s="108"/>
      <c r="J39" s="131"/>
      <c r="K39" s="131"/>
    </row>
    <row r="40" spans="1:11" s="5" customFormat="1" x14ac:dyDescent="0.2">
      <c r="D40" s="7"/>
      <c r="F40" s="8"/>
      <c r="H40" s="18"/>
      <c r="I40" s="10"/>
    </row>
    <row r="41" spans="1:11" s="5" customFormat="1" x14ac:dyDescent="0.2">
      <c r="D41" s="7"/>
      <c r="F41" s="8"/>
      <c r="H41" s="18"/>
      <c r="I41" s="10"/>
    </row>
    <row r="42" spans="1:11" s="5" customFormat="1" x14ac:dyDescent="0.2">
      <c r="D42" s="7"/>
      <c r="F42" s="8"/>
      <c r="H42" s="18"/>
      <c r="I42" s="10"/>
    </row>
    <row r="43" spans="1:11" s="5" customFormat="1" x14ac:dyDescent="0.2">
      <c r="D43" s="7"/>
      <c r="F43" s="8"/>
      <c r="H43" s="18"/>
      <c r="I43" s="10"/>
    </row>
    <row r="44" spans="1:11" s="5" customFormat="1" x14ac:dyDescent="0.2">
      <c r="D44" s="7"/>
      <c r="F44" s="8"/>
      <c r="H44" s="18"/>
      <c r="I44" s="10"/>
    </row>
    <row r="45" spans="1:11" s="5" customFormat="1" x14ac:dyDescent="0.2">
      <c r="D45" s="7"/>
      <c r="F45" s="8"/>
      <c r="H45" s="18"/>
      <c r="I45" s="10"/>
    </row>
    <row r="46" spans="1:11" s="5" customFormat="1" x14ac:dyDescent="0.2">
      <c r="D46" s="7"/>
      <c r="F46" s="8"/>
      <c r="H46" s="18"/>
      <c r="I46" s="10"/>
    </row>
    <row r="47" spans="1:11" s="83" customFormat="1" hidden="1" x14ac:dyDescent="0.2">
      <c r="B47" s="174" t="s">
        <v>45</v>
      </c>
      <c r="C47" s="175"/>
      <c r="D47" s="176"/>
      <c r="E47" s="177" t="s">
        <v>46</v>
      </c>
      <c r="F47" s="178"/>
      <c r="G47" s="179"/>
      <c r="H47" s="178"/>
      <c r="I47" s="180"/>
      <c r="J47" s="181"/>
      <c r="K47" s="182"/>
    </row>
    <row r="48" spans="1:11" s="83" customFormat="1" hidden="1" x14ac:dyDescent="0.2">
      <c r="B48" s="174" t="s">
        <v>47</v>
      </c>
      <c r="C48" s="175"/>
      <c r="D48" s="176"/>
      <c r="E48" s="177" t="s">
        <v>21</v>
      </c>
      <c r="F48" s="178"/>
      <c r="G48" s="179"/>
      <c r="H48" s="178"/>
      <c r="I48" s="180"/>
      <c r="J48" s="181"/>
      <c r="K48" s="182"/>
    </row>
    <row r="49" spans="2:11" s="83" customFormat="1" hidden="1" x14ac:dyDescent="0.2">
      <c r="B49" s="174" t="s">
        <v>20</v>
      </c>
      <c r="C49" s="183"/>
      <c r="D49" s="184"/>
      <c r="E49" s="177"/>
      <c r="F49" s="178"/>
      <c r="G49" s="179"/>
      <c r="H49" s="178"/>
      <c r="I49" s="180"/>
      <c r="J49" s="181"/>
      <c r="K49" s="182"/>
    </row>
    <row r="50" spans="2:11" s="83" customFormat="1" hidden="1" x14ac:dyDescent="0.2">
      <c r="B50" s="185"/>
      <c r="C50" s="183"/>
      <c r="D50" s="184"/>
      <c r="E50" s="177"/>
      <c r="F50" s="178"/>
      <c r="G50" s="179"/>
      <c r="H50" s="178"/>
      <c r="I50" s="180"/>
      <c r="J50" s="181"/>
      <c r="K50" s="182"/>
    </row>
    <row r="51" spans="2:11" s="83" customFormat="1" hidden="1" x14ac:dyDescent="0.2">
      <c r="B51" s="185"/>
      <c r="C51" s="183"/>
      <c r="D51" s="184"/>
      <c r="E51" s="186"/>
      <c r="F51" s="178"/>
      <c r="G51" s="179"/>
      <c r="H51" s="178"/>
      <c r="I51" s="180"/>
      <c r="J51" s="181"/>
      <c r="K51" s="182"/>
    </row>
    <row r="52" spans="2:11" s="83" customFormat="1" hidden="1" x14ac:dyDescent="0.2">
      <c r="B52" s="181" t="s">
        <v>48</v>
      </c>
      <c r="C52" s="187"/>
      <c r="D52" s="176"/>
      <c r="E52" s="188"/>
      <c r="F52" s="189"/>
      <c r="G52" s="190" t="s">
        <v>22</v>
      </c>
      <c r="H52" s="190"/>
      <c r="I52" s="191"/>
      <c r="J52" s="181"/>
      <c r="K52" s="182"/>
    </row>
    <row r="53" spans="2:11" s="83" customFormat="1" hidden="1" x14ac:dyDescent="0.2">
      <c r="B53" s="105" t="s">
        <v>30</v>
      </c>
      <c r="D53" s="176"/>
      <c r="E53" s="105" t="s">
        <v>30</v>
      </c>
      <c r="F53" s="84"/>
      <c r="H53" s="84"/>
      <c r="I53" s="707"/>
      <c r="J53" s="708"/>
      <c r="K53" s="708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view="pageBreakPreview" topLeftCell="A7" zoomScale="80" zoomScaleNormal="100" zoomScaleSheetLayoutView="80" workbookViewId="0">
      <selection activeCell="F3" sqref="F3"/>
    </sheetView>
  </sheetViews>
  <sheetFormatPr defaultRowHeight="12.75" x14ac:dyDescent="0.2"/>
  <cols>
    <col min="1" max="1" width="9.28515625" style="307" bestFit="1" customWidth="1"/>
    <col min="2" max="2" width="34" style="307" customWidth="1"/>
    <col min="3" max="4" width="12.140625" style="307" customWidth="1"/>
    <col min="5" max="5" width="22.140625" style="307" customWidth="1"/>
    <col min="6" max="6" width="9.28515625" style="307" bestFit="1" customWidth="1"/>
    <col min="7" max="7" width="18.85546875" style="307" customWidth="1"/>
    <col min="8" max="8" width="12.85546875" style="307" customWidth="1"/>
    <col min="9" max="9" width="16.5703125" style="307" customWidth="1"/>
    <col min="10" max="10" width="15.85546875" style="307" customWidth="1"/>
    <col min="11" max="11" width="9.7109375" style="307" bestFit="1" customWidth="1"/>
    <col min="12" max="12" width="6.28515625" style="307" bestFit="1" customWidth="1"/>
    <col min="13" max="13" width="8" style="307" bestFit="1" customWidth="1"/>
    <col min="14" max="16" width="9.140625" style="307"/>
    <col min="17" max="18" width="9.28515625" style="307" bestFit="1" customWidth="1"/>
    <col min="19" max="19" width="9.140625" style="307"/>
    <col min="20" max="20" width="9.28515625" style="307" bestFit="1" customWidth="1"/>
    <col min="21" max="16384" width="9.140625" style="307"/>
  </cols>
  <sheetData>
    <row r="1" spans="1:17" x14ac:dyDescent="0.2">
      <c r="A1" s="387"/>
      <c r="B1" s="387"/>
      <c r="C1" s="387"/>
      <c r="D1" s="387"/>
      <c r="E1" s="387"/>
      <c r="F1" s="728"/>
      <c r="G1" s="728"/>
      <c r="H1" s="728"/>
      <c r="I1" s="467"/>
    </row>
    <row r="2" spans="1:17" x14ac:dyDescent="0.2">
      <c r="A2" s="72"/>
      <c r="B2" s="72"/>
      <c r="C2" s="72"/>
      <c r="D2" s="388"/>
      <c r="E2" s="72"/>
      <c r="F2" s="728"/>
      <c r="G2" s="728"/>
      <c r="H2" s="728"/>
      <c r="I2" s="467"/>
    </row>
    <row r="3" spans="1:17" x14ac:dyDescent="0.2">
      <c r="A3" s="72"/>
      <c r="B3" s="72"/>
      <c r="C3" s="72"/>
      <c r="D3" s="388"/>
      <c r="E3" s="72"/>
      <c r="F3" s="389"/>
      <c r="G3" s="390"/>
      <c r="H3" s="391"/>
      <c r="I3" s="391"/>
    </row>
    <row r="4" spans="1:17" x14ac:dyDescent="0.2">
      <c r="A4" s="72"/>
      <c r="B4" s="72"/>
      <c r="C4" s="72"/>
      <c r="D4" s="388"/>
      <c r="E4" s="72"/>
      <c r="F4" s="389"/>
      <c r="G4" s="390"/>
      <c r="H4" s="391"/>
      <c r="I4" s="391"/>
    </row>
    <row r="5" spans="1:17" ht="14.25" x14ac:dyDescent="0.2">
      <c r="A5" s="729" t="s">
        <v>97</v>
      </c>
      <c r="B5" s="729"/>
      <c r="C5" s="729"/>
      <c r="D5" s="729"/>
      <c r="E5" s="729"/>
      <c r="F5" s="729"/>
      <c r="G5" s="729"/>
      <c r="H5" s="729"/>
      <c r="I5" s="468"/>
    </row>
    <row r="6" spans="1:17" ht="14.25" x14ac:dyDescent="0.2">
      <c r="A6" s="392"/>
      <c r="B6" s="392"/>
      <c r="C6" s="392"/>
      <c r="D6" s="392"/>
      <c r="E6" s="392"/>
      <c r="F6" s="392"/>
      <c r="G6" s="392"/>
      <c r="H6" s="392"/>
      <c r="I6" s="468"/>
    </row>
    <row r="7" spans="1:17" ht="14.25" customHeight="1" x14ac:dyDescent="0.2">
      <c r="A7" s="730" t="s">
        <v>98</v>
      </c>
      <c r="B7" s="730"/>
      <c r="C7" s="730"/>
      <c r="D7" s="730"/>
      <c r="E7" s="730"/>
      <c r="F7" s="730"/>
      <c r="G7" s="730"/>
      <c r="H7" s="730"/>
      <c r="I7" s="469"/>
    </row>
    <row r="8" spans="1:17" x14ac:dyDescent="0.2">
      <c r="A8" s="393"/>
      <c r="B8" s="393"/>
      <c r="C8" s="393"/>
      <c r="D8" s="393"/>
      <c r="E8" s="393"/>
      <c r="F8" s="393"/>
      <c r="G8" s="393"/>
      <c r="H8" s="393"/>
      <c r="I8" s="393"/>
    </row>
    <row r="9" spans="1:17" ht="63" customHeight="1" x14ac:dyDescent="0.2">
      <c r="A9" s="73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31"/>
      <c r="C9" s="731"/>
      <c r="D9" s="731"/>
      <c r="E9" s="731"/>
      <c r="F9" s="731"/>
      <c r="G9" s="731"/>
      <c r="H9" s="731"/>
      <c r="I9" s="470"/>
    </row>
    <row r="10" spans="1:17" x14ac:dyDescent="0.2">
      <c r="A10" s="390"/>
      <c r="B10" s="71"/>
      <c r="C10" s="71"/>
      <c r="D10" s="394"/>
      <c r="E10" s="71"/>
      <c r="F10" s="395"/>
      <c r="G10" s="71"/>
      <c r="H10" s="394"/>
      <c r="I10" s="394"/>
    </row>
    <row r="11" spans="1:17" ht="60.75" customHeight="1" thickBot="1" x14ac:dyDescent="0.25">
      <c r="A11" s="725" t="s">
        <v>211</v>
      </c>
      <c r="B11" s="726"/>
      <c r="C11" s="726"/>
      <c r="D11" s="726"/>
      <c r="E11" s="726"/>
      <c r="F11" s="726"/>
      <c r="G11" s="726"/>
      <c r="H11" s="727"/>
      <c r="I11" s="472"/>
    </row>
    <row r="12" spans="1:17" ht="26.25" thickBot="1" x14ac:dyDescent="0.25">
      <c r="A12" s="196" t="s">
        <v>49</v>
      </c>
      <c r="B12" s="715" t="s">
        <v>50</v>
      </c>
      <c r="C12" s="716"/>
      <c r="D12" s="197" t="s">
        <v>51</v>
      </c>
      <c r="E12" s="197" t="s">
        <v>212</v>
      </c>
      <c r="F12" s="198" t="s">
        <v>52</v>
      </c>
      <c r="G12" s="197" t="s">
        <v>0</v>
      </c>
      <c r="H12" s="199" t="s">
        <v>53</v>
      </c>
      <c r="I12" s="473"/>
    </row>
    <row r="13" spans="1:17" ht="13.5" thickBot="1" x14ac:dyDescent="0.25">
      <c r="A13" s="396">
        <v>1</v>
      </c>
      <c r="B13" s="397">
        <v>2</v>
      </c>
      <c r="C13" s="397">
        <v>3</v>
      </c>
      <c r="D13" s="398">
        <v>4</v>
      </c>
      <c r="E13" s="397">
        <v>5</v>
      </c>
      <c r="F13" s="398">
        <v>6</v>
      </c>
      <c r="G13" s="397">
        <v>7</v>
      </c>
      <c r="H13" s="399">
        <v>8</v>
      </c>
      <c r="I13" s="474"/>
    </row>
    <row r="14" spans="1:17" ht="38.25" x14ac:dyDescent="0.2">
      <c r="A14" s="492">
        <v>1</v>
      </c>
      <c r="B14" s="493" t="s">
        <v>99</v>
      </c>
      <c r="C14" s="494" t="s">
        <v>113</v>
      </c>
      <c r="D14" s="495"/>
      <c r="E14" s="496" t="s">
        <v>330</v>
      </c>
      <c r="F14" s="497"/>
      <c r="G14" s="497"/>
      <c r="H14" s="498"/>
      <c r="I14" s="202"/>
      <c r="J14" s="400" t="s">
        <v>112</v>
      </c>
      <c r="K14" s="202">
        <v>820</v>
      </c>
      <c r="L14" s="401" t="s">
        <v>113</v>
      </c>
      <c r="M14" s="203">
        <v>482</v>
      </c>
      <c r="N14" s="402" t="s">
        <v>112</v>
      </c>
      <c r="O14" s="403">
        <v>1229</v>
      </c>
      <c r="P14" s="403" t="s">
        <v>273</v>
      </c>
      <c r="Q14" s="232"/>
    </row>
    <row r="15" spans="1:17" ht="41.25" customHeight="1" x14ac:dyDescent="0.2">
      <c r="A15" s="96">
        <v>2</v>
      </c>
      <c r="B15" s="212" t="s">
        <v>100</v>
      </c>
      <c r="C15" s="480" t="s">
        <v>113</v>
      </c>
      <c r="D15" s="213"/>
      <c r="E15" s="207" t="s">
        <v>331</v>
      </c>
      <c r="F15" s="214"/>
      <c r="G15" s="214"/>
      <c r="H15" s="200"/>
      <c r="I15" s="202"/>
      <c r="J15" s="400" t="s">
        <v>112</v>
      </c>
      <c r="K15" s="202">
        <v>1326</v>
      </c>
      <c r="L15" s="401" t="s">
        <v>113</v>
      </c>
      <c r="M15" s="203">
        <v>780</v>
      </c>
      <c r="N15" s="402" t="s">
        <v>112</v>
      </c>
      <c r="O15" s="403">
        <v>1724</v>
      </c>
      <c r="P15" s="403" t="s">
        <v>274</v>
      </c>
      <c r="Q15" s="232"/>
    </row>
    <row r="16" spans="1:17" x14ac:dyDescent="0.2">
      <c r="A16" s="96"/>
      <c r="B16" s="404" t="s">
        <v>101</v>
      </c>
      <c r="C16" s="207"/>
      <c r="D16" s="201"/>
      <c r="E16" s="207"/>
      <c r="F16" s="405"/>
      <c r="G16" s="406"/>
      <c r="H16" s="95"/>
      <c r="I16" s="476"/>
      <c r="J16" s="400"/>
      <c r="K16" s="202"/>
      <c r="L16" s="401"/>
      <c r="M16" s="203"/>
      <c r="N16" s="402"/>
      <c r="O16" s="403"/>
      <c r="P16" s="403"/>
      <c r="Q16" s="232"/>
    </row>
    <row r="17" spans="1:17" ht="25.5" x14ac:dyDescent="0.2">
      <c r="A17" s="96">
        <v>3</v>
      </c>
      <c r="B17" s="212" t="s">
        <v>54</v>
      </c>
      <c r="C17" s="480" t="s">
        <v>113</v>
      </c>
      <c r="D17" s="213"/>
      <c r="E17" s="207" t="s">
        <v>332</v>
      </c>
      <c r="F17" s="214"/>
      <c r="G17" s="214"/>
      <c r="H17" s="200"/>
      <c r="I17" s="202"/>
      <c r="J17" s="400" t="s">
        <v>112</v>
      </c>
      <c r="K17" s="202">
        <v>484</v>
      </c>
      <c r="L17" s="401" t="s">
        <v>113</v>
      </c>
      <c r="M17" s="203">
        <v>484</v>
      </c>
      <c r="N17" s="402" t="s">
        <v>112</v>
      </c>
      <c r="O17" s="403">
        <v>1211</v>
      </c>
      <c r="P17" s="403" t="s">
        <v>275</v>
      </c>
      <c r="Q17" s="232"/>
    </row>
    <row r="18" spans="1:17" ht="51" x14ac:dyDescent="0.2">
      <c r="A18" s="96">
        <v>4</v>
      </c>
      <c r="B18" s="204" t="s">
        <v>55</v>
      </c>
      <c r="C18" s="205"/>
      <c r="D18" s="206"/>
      <c r="E18" s="207" t="s">
        <v>213</v>
      </c>
      <c r="F18" s="206"/>
      <c r="G18" s="214"/>
      <c r="H18" s="200"/>
      <c r="I18" s="475"/>
      <c r="J18" s="407"/>
      <c r="K18" s="407"/>
      <c r="L18" s="407"/>
      <c r="M18" s="407"/>
      <c r="N18" s="407"/>
    </row>
    <row r="19" spans="1:17" x14ac:dyDescent="0.2">
      <c r="A19" s="96">
        <v>5</v>
      </c>
      <c r="B19" s="204" t="s">
        <v>56</v>
      </c>
      <c r="C19" s="205"/>
      <c r="D19" s="206"/>
      <c r="E19" s="207" t="s">
        <v>214</v>
      </c>
      <c r="F19" s="206"/>
      <c r="G19" s="214"/>
      <c r="H19" s="200"/>
      <c r="I19" s="475"/>
      <c r="J19" s="407"/>
      <c r="K19" s="407"/>
      <c r="L19" s="407"/>
      <c r="M19" s="407"/>
      <c r="N19" s="407"/>
    </row>
    <row r="20" spans="1:17" ht="25.5" x14ac:dyDescent="0.2">
      <c r="A20" s="96">
        <v>6</v>
      </c>
      <c r="B20" s="204" t="s">
        <v>57</v>
      </c>
      <c r="C20" s="205"/>
      <c r="D20" s="206"/>
      <c r="E20" s="207" t="s">
        <v>215</v>
      </c>
      <c r="F20" s="206"/>
      <c r="G20" s="214"/>
      <c r="H20" s="200"/>
      <c r="I20" s="475"/>
      <c r="J20" s="407"/>
      <c r="K20" s="407"/>
      <c r="L20" s="407"/>
      <c r="M20" s="407"/>
      <c r="N20" s="407"/>
    </row>
    <row r="21" spans="1:17" ht="63.75" x14ac:dyDescent="0.2">
      <c r="A21" s="482">
        <v>7</v>
      </c>
      <c r="B21" s="408" t="s">
        <v>216</v>
      </c>
      <c r="C21" s="209" t="s">
        <v>58</v>
      </c>
      <c r="D21" s="210"/>
      <c r="E21" s="484" t="s">
        <v>217</v>
      </c>
      <c r="F21" s="481"/>
      <c r="G21" s="213"/>
      <c r="H21" s="1"/>
      <c r="I21" s="202"/>
      <c r="J21" s="409" t="s">
        <v>114</v>
      </c>
      <c r="K21" s="407"/>
      <c r="L21" s="407"/>
      <c r="M21" s="407"/>
      <c r="N21" s="407"/>
    </row>
    <row r="22" spans="1:17" ht="25.5" x14ac:dyDescent="0.2">
      <c r="A22" s="482">
        <v>8</v>
      </c>
      <c r="B22" s="208" t="s">
        <v>102</v>
      </c>
      <c r="C22" s="480" t="s">
        <v>113</v>
      </c>
      <c r="D22" s="210"/>
      <c r="E22" s="484" t="s">
        <v>333</v>
      </c>
      <c r="F22" s="211"/>
      <c r="G22" s="214"/>
      <c r="H22" s="1"/>
      <c r="I22" s="202"/>
      <c r="J22" s="400" t="s">
        <v>112</v>
      </c>
      <c r="K22" s="203">
        <v>1241</v>
      </c>
      <c r="L22" s="401" t="s">
        <v>113</v>
      </c>
      <c r="M22" s="203">
        <v>689</v>
      </c>
      <c r="N22" s="407"/>
      <c r="O22" s="400" t="s">
        <v>112</v>
      </c>
      <c r="P22" s="203">
        <v>1241</v>
      </c>
    </row>
    <row r="23" spans="1:17" ht="25.5" x14ac:dyDescent="0.2">
      <c r="A23" s="482">
        <v>9</v>
      </c>
      <c r="B23" s="410" t="s">
        <v>103</v>
      </c>
      <c r="C23" s="411" t="s">
        <v>218</v>
      </c>
      <c r="D23" s="412"/>
      <c r="E23" s="413" t="s">
        <v>219</v>
      </c>
      <c r="F23" s="414"/>
      <c r="G23" s="485"/>
      <c r="H23" s="1"/>
      <c r="I23" s="475"/>
    </row>
    <row r="24" spans="1:17" x14ac:dyDescent="0.2">
      <c r="A24" s="415"/>
      <c r="B24" s="416" t="s">
        <v>220</v>
      </c>
      <c r="C24" s="417"/>
      <c r="D24" s="418"/>
      <c r="E24" s="417"/>
      <c r="F24" s="419"/>
      <c r="G24" s="420"/>
      <c r="H24" s="200"/>
      <c r="I24" s="475"/>
    </row>
    <row r="25" spans="1:17" ht="38.25" x14ac:dyDescent="0.2">
      <c r="A25" s="96">
        <v>10</v>
      </c>
      <c r="B25" s="208" t="s">
        <v>104</v>
      </c>
      <c r="C25" s="421" t="s">
        <v>221</v>
      </c>
      <c r="D25" s="210"/>
      <c r="E25" s="484" t="s">
        <v>222</v>
      </c>
      <c r="F25" s="486"/>
      <c r="G25" s="486"/>
      <c r="H25" s="1"/>
      <c r="I25" s="475"/>
      <c r="J25" s="422">
        <v>335</v>
      </c>
    </row>
    <row r="26" spans="1:17" ht="38.25" x14ac:dyDescent="0.2">
      <c r="A26" s="96">
        <v>11</v>
      </c>
      <c r="B26" s="207" t="s">
        <v>205</v>
      </c>
      <c r="C26" s="98" t="s">
        <v>223</v>
      </c>
      <c r="D26" s="213"/>
      <c r="E26" s="207" t="s">
        <v>224</v>
      </c>
      <c r="F26" s="214"/>
      <c r="G26" s="214"/>
      <c r="H26" s="200"/>
      <c r="I26" s="475"/>
    </row>
    <row r="27" spans="1:17" ht="25.5" x14ac:dyDescent="0.2">
      <c r="A27" s="423" t="s">
        <v>105</v>
      </c>
      <c r="B27" s="97" t="str">
        <f>CONCATENATE("Источники неорганизованные, (кол-во ",D27,") веществ в каждом ",F27)</f>
        <v xml:space="preserve">Источники неорганизованные, (кол-во ) веществ в каждом </v>
      </c>
      <c r="C27" s="70"/>
      <c r="D27" s="70"/>
      <c r="E27" s="98"/>
      <c r="F27" s="99"/>
      <c r="G27" s="99"/>
      <c r="H27" s="100"/>
      <c r="I27" s="477"/>
    </row>
    <row r="28" spans="1:17" ht="25.5" x14ac:dyDescent="0.2">
      <c r="A28" s="423" t="s">
        <v>121</v>
      </c>
      <c r="B28" s="97" t="str">
        <f t="shared" ref="B28:B29" si="0">CONCATENATE("Источники неорганизованные, (кол-во ",D28,") веществ в каждом ",F28)</f>
        <v xml:space="preserve">Источники неорганизованные, (кол-во ) веществ в каждом </v>
      </c>
      <c r="C28" s="70"/>
      <c r="D28" s="70"/>
      <c r="E28" s="98"/>
      <c r="F28" s="99"/>
      <c r="G28" s="99"/>
      <c r="H28" s="100"/>
      <c r="I28" s="477"/>
    </row>
    <row r="29" spans="1:17" ht="25.5" x14ac:dyDescent="0.2">
      <c r="A29" s="424" t="s">
        <v>122</v>
      </c>
      <c r="B29" s="97" t="str">
        <f t="shared" si="0"/>
        <v xml:space="preserve">Источники неорганизованные, (кол-во ) веществ в каждом </v>
      </c>
      <c r="C29" s="70"/>
      <c r="D29" s="70"/>
      <c r="E29" s="98"/>
      <c r="F29" s="99"/>
      <c r="G29" s="99"/>
      <c r="H29" s="100"/>
      <c r="I29" s="477"/>
      <c r="O29" s="407"/>
    </row>
    <row r="30" spans="1:17" x14ac:dyDescent="0.2">
      <c r="A30" s="96"/>
      <c r="B30" s="425" t="s">
        <v>106</v>
      </c>
      <c r="C30" s="97"/>
      <c r="D30" s="215"/>
      <c r="E30" s="97"/>
      <c r="F30" s="99"/>
      <c r="G30" s="426"/>
      <c r="H30" s="95"/>
      <c r="I30" s="476"/>
      <c r="O30" s="407"/>
    </row>
    <row r="31" spans="1:17" ht="21.75" customHeight="1" x14ac:dyDescent="0.2">
      <c r="A31" s="96">
        <v>12</v>
      </c>
      <c r="B31" s="204" t="s">
        <v>199</v>
      </c>
      <c r="C31" s="427">
        <v>0.3</v>
      </c>
      <c r="D31" s="213"/>
      <c r="E31" s="207" t="s">
        <v>225</v>
      </c>
      <c r="F31" s="214"/>
      <c r="G31" s="428"/>
      <c r="H31" s="1"/>
      <c r="I31" s="475"/>
      <c r="O31" s="407"/>
    </row>
    <row r="32" spans="1:17" ht="25.5" x14ac:dyDescent="0.2">
      <c r="A32" s="96">
        <v>13</v>
      </c>
      <c r="B32" s="204" t="s">
        <v>107</v>
      </c>
      <c r="C32" s="427">
        <v>0.14000000000000001</v>
      </c>
      <c r="D32" s="213"/>
      <c r="E32" s="207" t="s">
        <v>226</v>
      </c>
      <c r="F32" s="214"/>
      <c r="G32" s="428"/>
      <c r="H32" s="1"/>
      <c r="I32" s="475"/>
    </row>
    <row r="33" spans="1:10" x14ac:dyDescent="0.2">
      <c r="A33" s="96">
        <v>14</v>
      </c>
      <c r="B33" s="204" t="s">
        <v>108</v>
      </c>
      <c r="C33" s="427">
        <v>0.14000000000000001</v>
      </c>
      <c r="D33" s="213"/>
      <c r="E33" s="207" t="s">
        <v>227</v>
      </c>
      <c r="F33" s="214"/>
      <c r="G33" s="428"/>
      <c r="H33" s="1"/>
      <c r="I33" s="475"/>
    </row>
    <row r="34" spans="1:10" ht="38.25" x14ac:dyDescent="0.2">
      <c r="A34" s="96">
        <v>15</v>
      </c>
      <c r="B34" s="204" t="s">
        <v>228</v>
      </c>
      <c r="C34" s="214" t="s">
        <v>229</v>
      </c>
      <c r="D34" s="213"/>
      <c r="E34" s="207" t="s">
        <v>230</v>
      </c>
      <c r="F34" s="214"/>
      <c r="G34" s="214"/>
      <c r="H34" s="1"/>
      <c r="I34" s="475"/>
    </row>
    <row r="35" spans="1:10" ht="38.25" x14ac:dyDescent="0.2">
      <c r="A35" s="96">
        <v>16</v>
      </c>
      <c r="B35" s="204" t="s">
        <v>59</v>
      </c>
      <c r="C35" s="427">
        <v>0.38</v>
      </c>
      <c r="D35" s="213"/>
      <c r="E35" s="207" t="s">
        <v>231</v>
      </c>
      <c r="F35" s="214"/>
      <c r="G35" s="428"/>
      <c r="H35" s="1"/>
      <c r="I35" s="475"/>
    </row>
    <row r="36" spans="1:10" ht="51" x14ac:dyDescent="0.2">
      <c r="A36" s="96">
        <v>17</v>
      </c>
      <c r="B36" s="204" t="s">
        <v>109</v>
      </c>
      <c r="C36" s="214" t="s">
        <v>110</v>
      </c>
      <c r="D36" s="213"/>
      <c r="E36" s="207" t="s">
        <v>232</v>
      </c>
      <c r="F36" s="429"/>
      <c r="G36" s="214"/>
      <c r="H36" s="200"/>
      <c r="I36" s="475"/>
    </row>
    <row r="37" spans="1:10" ht="51" x14ac:dyDescent="0.2">
      <c r="A37" s="96">
        <v>18</v>
      </c>
      <c r="B37" s="430" t="s">
        <v>60</v>
      </c>
      <c r="C37" s="485" t="s">
        <v>110</v>
      </c>
      <c r="D37" s="431"/>
      <c r="E37" s="483" t="s">
        <v>233</v>
      </c>
      <c r="F37" s="432"/>
      <c r="G37" s="485"/>
      <c r="H37" s="200"/>
      <c r="I37" s="475"/>
    </row>
    <row r="38" spans="1:10" ht="25.5" x14ac:dyDescent="0.2">
      <c r="A38" s="96">
        <v>19</v>
      </c>
      <c r="B38" s="430" t="s">
        <v>234</v>
      </c>
      <c r="C38" s="433">
        <v>0.4</v>
      </c>
      <c r="D38" s="431"/>
      <c r="E38" s="483" t="s">
        <v>235</v>
      </c>
      <c r="F38" s="485"/>
      <c r="G38" s="487"/>
      <c r="H38" s="434"/>
      <c r="I38" s="478"/>
    </row>
    <row r="39" spans="1:10" x14ac:dyDescent="0.2">
      <c r="A39" s="435"/>
      <c r="B39" s="436" t="s">
        <v>236</v>
      </c>
      <c r="C39" s="437"/>
      <c r="D39" s="418"/>
      <c r="E39" s="417"/>
      <c r="F39" s="437"/>
      <c r="G39" s="489"/>
      <c r="H39" s="499"/>
    </row>
    <row r="40" spans="1:10" ht="21" customHeight="1" x14ac:dyDescent="0.2">
      <c r="A40" s="96">
        <v>20</v>
      </c>
      <c r="B40" s="204" t="s">
        <v>237</v>
      </c>
      <c r="C40" s="214" t="s">
        <v>238</v>
      </c>
      <c r="D40" s="438"/>
      <c r="E40" s="207" t="s">
        <v>239</v>
      </c>
      <c r="F40" s="429"/>
      <c r="G40" s="214"/>
      <c r="H40" s="1"/>
      <c r="I40" s="475"/>
      <c r="J40" s="439"/>
    </row>
    <row r="41" spans="1:10" ht="21" customHeight="1" x14ac:dyDescent="0.2">
      <c r="A41" s="96">
        <v>21</v>
      </c>
      <c r="B41" s="430" t="s">
        <v>240</v>
      </c>
      <c r="C41" s="433">
        <v>0.25</v>
      </c>
      <c r="D41" s="431"/>
      <c r="E41" s="483" t="s">
        <v>241</v>
      </c>
      <c r="F41" s="485"/>
      <c r="G41" s="487"/>
      <c r="H41" s="1"/>
      <c r="I41" s="475"/>
    </row>
    <row r="42" spans="1:10" ht="21" customHeight="1" x14ac:dyDescent="0.2">
      <c r="A42" s="435"/>
      <c r="B42" s="436" t="s">
        <v>242</v>
      </c>
      <c r="C42" s="440"/>
      <c r="D42" s="418"/>
      <c r="E42" s="417"/>
      <c r="F42" s="437"/>
      <c r="G42" s="441"/>
      <c r="H42" s="200"/>
      <c r="I42" s="475"/>
    </row>
    <row r="43" spans="1:10" ht="21" customHeight="1" x14ac:dyDescent="0.2">
      <c r="A43" s="442"/>
      <c r="B43" s="443" t="s">
        <v>71</v>
      </c>
      <c r="C43" s="444"/>
      <c r="D43" s="445"/>
      <c r="E43" s="446"/>
      <c r="F43" s="447"/>
      <c r="G43" s="448"/>
      <c r="H43" s="500"/>
      <c r="I43" s="475"/>
    </row>
    <row r="44" spans="1:10" ht="21" customHeight="1" x14ac:dyDescent="0.2">
      <c r="A44" s="717">
        <v>22</v>
      </c>
      <c r="B44" s="719" t="s">
        <v>243</v>
      </c>
      <c r="C44" s="721" t="s">
        <v>244</v>
      </c>
      <c r="D44" s="723"/>
      <c r="E44" s="483" t="s">
        <v>245</v>
      </c>
      <c r="F44" s="485"/>
      <c r="G44" s="485"/>
      <c r="H44" s="500"/>
      <c r="I44" s="475"/>
    </row>
    <row r="45" spans="1:10" ht="21" customHeight="1" x14ac:dyDescent="0.2">
      <c r="A45" s="718"/>
      <c r="B45" s="720"/>
      <c r="C45" s="722"/>
      <c r="D45" s="724"/>
      <c r="E45" s="484" t="s">
        <v>246</v>
      </c>
      <c r="F45" s="486"/>
      <c r="G45" s="486"/>
      <c r="H45" s="449"/>
      <c r="I45" s="475"/>
    </row>
    <row r="46" spans="1:10" ht="51" hidden="1" customHeight="1" thickBot="1" x14ac:dyDescent="0.25">
      <c r="A46" s="96">
        <v>23</v>
      </c>
      <c r="B46" s="204" t="s">
        <v>248</v>
      </c>
      <c r="C46" s="485" t="s">
        <v>247</v>
      </c>
      <c r="D46" s="487"/>
      <c r="E46" s="483" t="s">
        <v>249</v>
      </c>
      <c r="F46" s="485"/>
      <c r="G46" s="214"/>
      <c r="H46" s="200"/>
      <c r="I46" s="475"/>
    </row>
    <row r="47" spans="1:10" ht="38.25" x14ac:dyDescent="0.2">
      <c r="A47" s="96">
        <v>23</v>
      </c>
      <c r="B47" s="204" t="s">
        <v>250</v>
      </c>
      <c r="C47" s="485" t="s">
        <v>247</v>
      </c>
      <c r="D47" s="487"/>
      <c r="E47" s="483" t="s">
        <v>251</v>
      </c>
      <c r="F47" s="485"/>
      <c r="G47" s="214"/>
      <c r="H47" s="200"/>
      <c r="I47" s="475"/>
    </row>
    <row r="48" spans="1:10" ht="25.5" x14ac:dyDescent="0.2">
      <c r="A48" s="717">
        <v>24</v>
      </c>
      <c r="B48" s="719" t="s">
        <v>188</v>
      </c>
      <c r="C48" s="721" t="s">
        <v>244</v>
      </c>
      <c r="D48" s="723"/>
      <c r="E48" s="483" t="s">
        <v>252</v>
      </c>
      <c r="F48" s="485"/>
      <c r="G48" s="485"/>
      <c r="H48" s="500"/>
      <c r="I48" s="475"/>
    </row>
    <row r="49" spans="1:9" x14ac:dyDescent="0.2">
      <c r="A49" s="718"/>
      <c r="B49" s="720"/>
      <c r="C49" s="722"/>
      <c r="D49" s="724"/>
      <c r="E49" s="484" t="s">
        <v>246</v>
      </c>
      <c r="F49" s="486"/>
      <c r="G49" s="486"/>
      <c r="H49" s="449"/>
      <c r="I49" s="475"/>
    </row>
    <row r="50" spans="1:9" ht="25.5" x14ac:dyDescent="0.2">
      <c r="A50" s="717">
        <v>25</v>
      </c>
      <c r="B50" s="719" t="s">
        <v>253</v>
      </c>
      <c r="C50" s="721" t="s">
        <v>244</v>
      </c>
      <c r="D50" s="723"/>
      <c r="E50" s="483" t="s">
        <v>254</v>
      </c>
      <c r="F50" s="485"/>
      <c r="G50" s="485"/>
      <c r="H50" s="500"/>
      <c r="I50" s="475"/>
    </row>
    <row r="51" spans="1:9" x14ac:dyDescent="0.2">
      <c r="A51" s="718"/>
      <c r="B51" s="720"/>
      <c r="C51" s="722"/>
      <c r="D51" s="724"/>
      <c r="E51" s="484" t="s">
        <v>246</v>
      </c>
      <c r="F51" s="486"/>
      <c r="G51" s="486"/>
      <c r="H51" s="449"/>
      <c r="I51" s="475"/>
    </row>
    <row r="52" spans="1:9" ht="25.5" x14ac:dyDescent="0.2">
      <c r="A52" s="717">
        <v>26</v>
      </c>
      <c r="B52" s="719" t="s">
        <v>189</v>
      </c>
      <c r="C52" s="721" t="s">
        <v>244</v>
      </c>
      <c r="D52" s="723"/>
      <c r="E52" s="483" t="s">
        <v>255</v>
      </c>
      <c r="F52" s="485"/>
      <c r="G52" s="485"/>
      <c r="H52" s="500"/>
      <c r="I52" s="475"/>
    </row>
    <row r="53" spans="1:9" x14ac:dyDescent="0.2">
      <c r="A53" s="718"/>
      <c r="B53" s="720"/>
      <c r="C53" s="722"/>
      <c r="D53" s="724"/>
      <c r="E53" s="484" t="s">
        <v>246</v>
      </c>
      <c r="F53" s="486"/>
      <c r="G53" s="486"/>
      <c r="H53" s="499"/>
    </row>
    <row r="54" spans="1:9" x14ac:dyDescent="0.2">
      <c r="A54" s="96"/>
      <c r="B54" s="54" t="s">
        <v>256</v>
      </c>
      <c r="C54" s="207"/>
      <c r="D54" s="213"/>
      <c r="E54" s="207"/>
      <c r="F54" s="214"/>
      <c r="G54" s="491"/>
      <c r="H54" s="490"/>
      <c r="I54" s="476"/>
    </row>
    <row r="55" spans="1:9" x14ac:dyDescent="0.2">
      <c r="A55" s="96"/>
      <c r="B55" s="207" t="s">
        <v>61</v>
      </c>
      <c r="C55" s="450">
        <v>9.7000000000000003E-3</v>
      </c>
      <c r="D55" s="451"/>
      <c r="E55" s="207" t="s">
        <v>257</v>
      </c>
      <c r="F55" s="214"/>
      <c r="G55" s="452"/>
      <c r="H55" s="1"/>
      <c r="I55" s="475"/>
    </row>
    <row r="56" spans="1:9" x14ac:dyDescent="0.2">
      <c r="A56" s="96"/>
      <c r="B56" s="54" t="s">
        <v>111</v>
      </c>
      <c r="C56" s="207"/>
      <c r="D56" s="213"/>
      <c r="E56" s="207"/>
      <c r="F56" s="214"/>
      <c r="G56" s="214"/>
      <c r="H56" s="95"/>
      <c r="I56" s="476"/>
    </row>
    <row r="57" spans="1:9" x14ac:dyDescent="0.2">
      <c r="A57" s="96"/>
      <c r="B57" s="207" t="s">
        <v>62</v>
      </c>
      <c r="C57" s="450">
        <v>1.11E-2</v>
      </c>
      <c r="D57" s="451"/>
      <c r="E57" s="207" t="s">
        <v>258</v>
      </c>
      <c r="F57" s="452"/>
      <c r="G57" s="452"/>
      <c r="H57" s="1"/>
      <c r="I57" s="475"/>
    </row>
    <row r="58" spans="1:9" x14ac:dyDescent="0.2">
      <c r="A58" s="96"/>
      <c r="B58" s="207" t="s">
        <v>259</v>
      </c>
      <c r="C58" s="450">
        <v>2.5700000000000001E-2</v>
      </c>
      <c r="D58" s="451"/>
      <c r="E58" s="207" t="s">
        <v>260</v>
      </c>
      <c r="F58" s="452"/>
      <c r="G58" s="452"/>
      <c r="H58" s="1"/>
      <c r="I58" s="475"/>
    </row>
    <row r="59" spans="1:9" ht="36" x14ac:dyDescent="0.2">
      <c r="A59" s="482"/>
      <c r="B59" s="413"/>
      <c r="C59" s="453">
        <v>0.15</v>
      </c>
      <c r="D59" s="454"/>
      <c r="E59" s="455" t="s">
        <v>271</v>
      </c>
      <c r="F59" s="456"/>
      <c r="G59" s="457"/>
      <c r="H59" s="351"/>
      <c r="I59" s="475"/>
    </row>
    <row r="60" spans="1:9" ht="13.5" thickBot="1" x14ac:dyDescent="0.25">
      <c r="A60" s="458"/>
      <c r="B60" s="459" t="s">
        <v>63</v>
      </c>
      <c r="C60" s="459"/>
      <c r="D60" s="460"/>
      <c r="E60" s="459"/>
      <c r="F60" s="461"/>
      <c r="G60" s="461"/>
      <c r="H60" s="462"/>
      <c r="I60" s="476"/>
    </row>
  </sheetData>
  <mergeCells count="23"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  <mergeCell ref="A11:H11"/>
    <mergeCell ref="F1:H1"/>
    <mergeCell ref="F2:H2"/>
    <mergeCell ref="A5:H5"/>
    <mergeCell ref="A7:H7"/>
    <mergeCell ref="A9:H9"/>
    <mergeCell ref="B12:C12"/>
    <mergeCell ref="A44:A45"/>
    <mergeCell ref="B44:B45"/>
    <mergeCell ref="C44:C45"/>
    <mergeCell ref="D44:D4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7"/>
  <sheetViews>
    <sheetView view="pageBreakPreview" topLeftCell="A22" zoomScale="90" zoomScaleNormal="100" zoomScaleSheetLayoutView="90" workbookViewId="0">
      <selection activeCell="F1" sqref="F1:F3"/>
    </sheetView>
  </sheetViews>
  <sheetFormatPr defaultRowHeight="12.75" x14ac:dyDescent="0.2"/>
  <cols>
    <col min="1" max="1" width="3.85546875" style="83" customWidth="1"/>
    <col min="2" max="2" width="23.7109375" style="83" customWidth="1"/>
    <col min="3" max="3" width="13.28515625" style="83" customWidth="1"/>
    <col min="4" max="4" width="11.7109375" style="84" customWidth="1"/>
    <col min="5" max="5" width="17.42578125" style="83" customWidth="1"/>
    <col min="6" max="6" width="7.140625" style="136" customWidth="1"/>
    <col min="7" max="7" width="16.85546875" style="83" customWidth="1"/>
    <col min="8" max="8" width="14.140625" style="84" customWidth="1"/>
    <col min="9" max="9" width="14.140625" style="83" customWidth="1"/>
    <col min="10" max="11" width="30.5703125" style="83" customWidth="1"/>
    <col min="12" max="16384" width="9.140625" style="83"/>
  </cols>
  <sheetData>
    <row r="1" spans="1:11" s="103" customFormat="1" x14ac:dyDescent="0.2">
      <c r="A1" s="101" t="s">
        <v>66</v>
      </c>
      <c r="B1" s="101"/>
      <c r="C1" s="102"/>
      <c r="E1" s="101"/>
      <c r="F1" s="104"/>
    </row>
    <row r="2" spans="1:11" s="103" customFormat="1" x14ac:dyDescent="0.2">
      <c r="A2" s="101"/>
      <c r="B2" s="101"/>
      <c r="C2" s="102"/>
      <c r="E2" s="105"/>
      <c r="F2" s="11"/>
    </row>
    <row r="3" spans="1:11" s="103" customFormat="1" x14ac:dyDescent="0.2">
      <c r="A3" s="101"/>
      <c r="B3" s="106"/>
      <c r="C3" s="102"/>
      <c r="E3" s="105"/>
      <c r="F3" s="11"/>
    </row>
    <row r="4" spans="1:11" x14ac:dyDescent="0.2">
      <c r="D4" s="107"/>
      <c r="F4" s="733"/>
      <c r="G4" s="733"/>
      <c r="H4" s="733"/>
    </row>
    <row r="5" spans="1:11" x14ac:dyDescent="0.2">
      <c r="D5" s="107"/>
      <c r="F5" s="270"/>
      <c r="G5" s="271"/>
      <c r="H5" s="108"/>
    </row>
    <row r="6" spans="1:11" x14ac:dyDescent="0.2">
      <c r="D6" s="107"/>
      <c r="F6" s="270"/>
      <c r="G6" s="271"/>
      <c r="H6" s="108"/>
    </row>
    <row r="7" spans="1:11" ht="14.25" x14ac:dyDescent="0.2">
      <c r="A7" s="709" t="s">
        <v>187</v>
      </c>
      <c r="B7" s="709"/>
      <c r="C7" s="709"/>
      <c r="D7" s="709"/>
      <c r="E7" s="709"/>
      <c r="F7" s="709"/>
      <c r="G7" s="709"/>
      <c r="H7" s="709"/>
    </row>
    <row r="8" spans="1:11" x14ac:dyDescent="0.2">
      <c r="A8" s="284"/>
      <c r="B8" s="284"/>
      <c r="C8" s="284"/>
      <c r="D8" s="284"/>
      <c r="E8" s="284"/>
      <c r="F8" s="284"/>
      <c r="G8" s="284"/>
      <c r="H8" s="284"/>
    </row>
    <row r="9" spans="1:11" ht="86.25" customHeight="1" x14ac:dyDescent="0.2">
      <c r="A9" s="73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35"/>
      <c r="C9" s="735"/>
      <c r="D9" s="735"/>
      <c r="E9" s="735"/>
      <c r="F9" s="735"/>
      <c r="G9" s="735"/>
      <c r="H9" s="735"/>
      <c r="J9" s="109" t="s">
        <v>125</v>
      </c>
      <c r="K9" s="109" t="s">
        <v>126</v>
      </c>
    </row>
    <row r="10" spans="1:11" x14ac:dyDescent="0.2">
      <c r="A10" s="110"/>
      <c r="B10" s="86"/>
      <c r="C10" s="86"/>
      <c r="D10" s="86"/>
      <c r="E10" s="86"/>
      <c r="F10" s="86"/>
      <c r="G10" s="86"/>
      <c r="H10" s="86"/>
    </row>
    <row r="11" spans="1:11" x14ac:dyDescent="0.2">
      <c r="A11" s="736" t="s">
        <v>91</v>
      </c>
      <c r="B11" s="736"/>
      <c r="C11" s="736"/>
      <c r="D11" s="736"/>
      <c r="E11" s="736"/>
      <c r="F11" s="736"/>
      <c r="G11" s="736"/>
      <c r="H11" s="736"/>
      <c r="J11" s="109" t="s">
        <v>127</v>
      </c>
      <c r="K11" s="109">
        <v>2500</v>
      </c>
    </row>
    <row r="12" spans="1:11" x14ac:dyDescent="0.2">
      <c r="A12" s="284"/>
      <c r="B12" s="284"/>
      <c r="C12" s="284"/>
      <c r="D12" s="284"/>
      <c r="E12" s="284"/>
      <c r="F12" s="284"/>
      <c r="G12" s="284"/>
      <c r="H12" s="284"/>
      <c r="J12" s="109" t="s">
        <v>128</v>
      </c>
      <c r="K12" s="109">
        <v>4500</v>
      </c>
    </row>
    <row r="13" spans="1:11" x14ac:dyDescent="0.2">
      <c r="A13" s="732" t="s">
        <v>76</v>
      </c>
      <c r="B13" s="732"/>
      <c r="C13" s="732"/>
      <c r="D13" s="732"/>
      <c r="E13" s="732"/>
      <c r="F13" s="732"/>
      <c r="G13" s="732"/>
      <c r="H13" s="732"/>
      <c r="J13" s="109" t="s">
        <v>129</v>
      </c>
      <c r="K13" s="109">
        <v>8000</v>
      </c>
    </row>
    <row r="14" spans="1:11" x14ac:dyDescent="0.2">
      <c r="A14" s="732" t="s">
        <v>141</v>
      </c>
      <c r="B14" s="732"/>
      <c r="C14" s="732"/>
      <c r="D14" s="732"/>
      <c r="E14" s="732"/>
      <c r="F14" s="732"/>
      <c r="G14" s="732"/>
      <c r="H14" s="732"/>
      <c r="J14" s="109" t="s">
        <v>130</v>
      </c>
      <c r="K14" s="109">
        <v>16500</v>
      </c>
    </row>
    <row r="15" spans="1:11" x14ac:dyDescent="0.2">
      <c r="A15" s="732" t="s">
        <v>77</v>
      </c>
      <c r="B15" s="732"/>
      <c r="C15" s="732"/>
      <c r="D15" s="732"/>
      <c r="E15" s="732"/>
      <c r="F15" s="732"/>
      <c r="G15" s="732"/>
      <c r="H15" s="732"/>
      <c r="J15" s="109" t="s">
        <v>131</v>
      </c>
      <c r="K15" s="109">
        <v>23000</v>
      </c>
    </row>
    <row r="16" spans="1:11" x14ac:dyDescent="0.2">
      <c r="A16" s="732" t="s">
        <v>276</v>
      </c>
      <c r="B16" s="732"/>
      <c r="C16" s="732"/>
      <c r="D16" s="732"/>
      <c r="E16" s="732"/>
      <c r="F16" s="732"/>
      <c r="G16" s="732"/>
      <c r="H16" s="732"/>
      <c r="I16" s="479"/>
      <c r="J16" s="109" t="s">
        <v>132</v>
      </c>
      <c r="K16" s="109">
        <v>34000</v>
      </c>
    </row>
    <row r="17" spans="1:11" x14ac:dyDescent="0.2">
      <c r="A17" s="271"/>
      <c r="B17" s="271"/>
      <c r="C17" s="271"/>
      <c r="D17" s="271"/>
      <c r="E17" s="271"/>
      <c r="F17" s="271"/>
      <c r="G17" s="271"/>
      <c r="H17" s="271"/>
      <c r="J17" s="109" t="s">
        <v>133</v>
      </c>
      <c r="K17" s="109">
        <v>42000</v>
      </c>
    </row>
    <row r="18" spans="1:11" ht="25.5" x14ac:dyDescent="0.2">
      <c r="A18" s="217" t="s">
        <v>17</v>
      </c>
      <c r="B18" s="743" t="s">
        <v>3</v>
      </c>
      <c r="C18" s="743"/>
      <c r="D18" s="218" t="s">
        <v>9</v>
      </c>
      <c r="E18" s="272" t="s">
        <v>4</v>
      </c>
      <c r="F18" s="219" t="s">
        <v>5</v>
      </c>
      <c r="G18" s="272" t="s">
        <v>0</v>
      </c>
      <c r="H18" s="220" t="s">
        <v>6</v>
      </c>
      <c r="J18" s="109" t="s">
        <v>135</v>
      </c>
      <c r="K18" s="109">
        <v>55120</v>
      </c>
    </row>
    <row r="19" spans="1:11" ht="60.75" customHeight="1" x14ac:dyDescent="0.2">
      <c r="A19" s="221"/>
      <c r="B19" s="744" t="s">
        <v>134</v>
      </c>
      <c r="C19" s="744"/>
      <c r="D19" s="222"/>
      <c r="E19" s="223"/>
      <c r="F19" s="224"/>
      <c r="G19" s="70"/>
      <c r="H19" s="225"/>
    </row>
    <row r="20" spans="1:11" ht="69" customHeight="1" x14ac:dyDescent="0.2">
      <c r="A20" s="226"/>
      <c r="B20" s="745" t="s">
        <v>208</v>
      </c>
      <c r="C20" s="745"/>
      <c r="D20" s="227"/>
      <c r="E20" s="343" t="s">
        <v>209</v>
      </c>
      <c r="F20" s="229"/>
      <c r="G20" s="230"/>
      <c r="H20" s="231"/>
    </row>
    <row r="21" spans="1:11" ht="33.75" customHeight="1" x14ac:dyDescent="0.2">
      <c r="A21" s="226"/>
      <c r="B21" s="745" t="s">
        <v>41</v>
      </c>
      <c r="C21" s="745"/>
      <c r="D21" s="227"/>
      <c r="E21" s="228"/>
      <c r="F21" s="229"/>
      <c r="G21" s="230"/>
      <c r="H21" s="231"/>
    </row>
    <row r="22" spans="1:11" x14ac:dyDescent="0.2">
      <c r="A22" s="271"/>
      <c r="B22" s="271"/>
      <c r="C22" s="271"/>
      <c r="D22" s="271"/>
      <c r="E22" s="271"/>
      <c r="F22" s="271"/>
      <c r="G22" s="271"/>
      <c r="H22" s="271"/>
    </row>
    <row r="23" spans="1:11" ht="115.5" hidden="1" thickBot="1" x14ac:dyDescent="0.25">
      <c r="A23" s="111"/>
      <c r="B23" s="737" t="s">
        <v>78</v>
      </c>
      <c r="C23" s="738"/>
      <c r="D23" s="739"/>
      <c r="E23" s="112" t="s">
        <v>142</v>
      </c>
      <c r="F23" s="113">
        <v>3.351</v>
      </c>
      <c r="G23" s="114" t="s">
        <v>81</v>
      </c>
      <c r="H23" s="115">
        <v>96508.800000000003</v>
      </c>
      <c r="J23" s="109" t="s">
        <v>136</v>
      </c>
      <c r="K23" s="109" t="s">
        <v>136</v>
      </c>
    </row>
    <row r="24" spans="1:11" ht="115.5" hidden="1" thickBot="1" x14ac:dyDescent="0.25">
      <c r="A24" s="116"/>
      <c r="B24" s="117" t="s">
        <v>64</v>
      </c>
      <c r="C24" s="118"/>
      <c r="D24" s="118"/>
      <c r="E24" s="118"/>
      <c r="F24" s="118"/>
      <c r="G24" s="118"/>
      <c r="H24" s="119">
        <v>96508.800000000003</v>
      </c>
      <c r="J24" s="109" t="s">
        <v>137</v>
      </c>
      <c r="K24" s="109" t="s">
        <v>137</v>
      </c>
    </row>
    <row r="25" spans="1:11" s="72" customFormat="1" ht="115.5" hidden="1" thickBot="1" x14ac:dyDescent="0.25">
      <c r="A25" s="120"/>
      <c r="B25" s="740" t="s">
        <v>65</v>
      </c>
      <c r="C25" s="741"/>
      <c r="D25" s="742"/>
      <c r="E25" s="121" t="s">
        <v>143</v>
      </c>
      <c r="F25" s="122">
        <v>1</v>
      </c>
      <c r="G25" s="123" t="s">
        <v>82</v>
      </c>
      <c r="H25" s="124">
        <v>96508.800000000003</v>
      </c>
      <c r="I25" s="125"/>
      <c r="J25" s="109" t="s">
        <v>138</v>
      </c>
      <c r="K25" s="109" t="s">
        <v>138</v>
      </c>
    </row>
    <row r="26" spans="1:11" ht="115.5" hidden="1" thickBot="1" x14ac:dyDescent="0.25">
      <c r="A26" s="126"/>
      <c r="B26" s="127" t="s">
        <v>1</v>
      </c>
      <c r="C26" s="128"/>
      <c r="D26" s="128"/>
      <c r="E26" s="129"/>
      <c r="F26" s="130">
        <v>0.18</v>
      </c>
      <c r="G26" s="123" t="s">
        <v>83</v>
      </c>
      <c r="H26" s="124">
        <v>17371.580000000002</v>
      </c>
      <c r="I26" s="131"/>
      <c r="J26" s="109" t="s">
        <v>139</v>
      </c>
      <c r="K26" s="109" t="s">
        <v>139</v>
      </c>
    </row>
    <row r="27" spans="1:11" ht="115.5" hidden="1" thickBot="1" x14ac:dyDescent="0.25">
      <c r="A27" s="132"/>
      <c r="B27" s="127" t="s">
        <v>19</v>
      </c>
      <c r="C27" s="128"/>
      <c r="D27" s="128"/>
      <c r="E27" s="128"/>
      <c r="F27" s="128"/>
      <c r="G27" s="133"/>
      <c r="H27" s="115">
        <v>113880.38</v>
      </c>
      <c r="I27" s="131"/>
      <c r="J27" s="109" t="s">
        <v>140</v>
      </c>
      <c r="K27" s="109" t="s">
        <v>140</v>
      </c>
    </row>
    <row r="28" spans="1:11" s="5" customFormat="1" x14ac:dyDescent="0.2">
      <c r="D28" s="7"/>
      <c r="F28" s="8"/>
      <c r="H28" s="18"/>
    </row>
    <row r="29" spans="1:11" s="5" customFormat="1" x14ac:dyDescent="0.2">
      <c r="D29" s="7"/>
      <c r="F29" s="8"/>
      <c r="H29" s="18"/>
      <c r="J29" s="134"/>
    </row>
    <row r="30" spans="1:11" s="5" customFormat="1" x14ac:dyDescent="0.2">
      <c r="D30" s="7"/>
      <c r="F30" s="8"/>
      <c r="H30" s="18"/>
      <c r="J30" s="134"/>
    </row>
    <row r="31" spans="1:11" s="5" customFormat="1" x14ac:dyDescent="0.2">
      <c r="D31" s="7"/>
      <c r="F31" s="8"/>
      <c r="H31" s="18"/>
      <c r="J31" s="134"/>
    </row>
    <row r="32" spans="1:11" s="5" customFormat="1" x14ac:dyDescent="0.2">
      <c r="D32" s="7"/>
      <c r="F32" s="8"/>
      <c r="H32" s="18"/>
      <c r="J32" s="134"/>
    </row>
    <row r="33" spans="2:10" s="5" customFormat="1" x14ac:dyDescent="0.2">
      <c r="D33" s="7"/>
      <c r="F33" s="8"/>
      <c r="H33" s="18"/>
      <c r="J33" s="134"/>
    </row>
    <row r="34" spans="2:10" s="5" customFormat="1" x14ac:dyDescent="0.2">
      <c r="D34" s="7"/>
      <c r="F34" s="8"/>
      <c r="H34" s="18"/>
      <c r="J34" s="134"/>
    </row>
    <row r="35" spans="2:10" x14ac:dyDescent="0.2">
      <c r="B35" s="135"/>
      <c r="C35" s="135"/>
      <c r="G35" s="84"/>
      <c r="I35" s="131"/>
      <c r="J35" s="134"/>
    </row>
    <row r="36" spans="2:10" x14ac:dyDescent="0.2">
      <c r="B36" s="135"/>
      <c r="C36" s="135"/>
      <c r="G36" s="84"/>
      <c r="I36" s="131"/>
      <c r="J36" s="134"/>
    </row>
    <row r="37" spans="2:10" x14ac:dyDescent="0.2">
      <c r="J37" s="134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topLeftCell="A10" zoomScale="90" zoomScaleNormal="100" zoomScaleSheetLayoutView="90" workbookViewId="0">
      <selection activeCell="G1" sqref="G1:G3"/>
    </sheetView>
  </sheetViews>
  <sheetFormatPr defaultRowHeight="15" x14ac:dyDescent="0.2"/>
  <cols>
    <col min="1" max="1" width="3.85546875" style="592" customWidth="1"/>
    <col min="2" max="2" width="28.5703125" style="592" customWidth="1"/>
    <col min="3" max="3" width="11.28515625" style="592" customWidth="1"/>
    <col min="4" max="4" width="12" style="594" customWidth="1"/>
    <col min="5" max="5" width="28.28515625" style="592" customWidth="1"/>
    <col min="6" max="6" width="7.28515625" style="595" customWidth="1"/>
    <col min="7" max="7" width="18.42578125" style="592" customWidth="1"/>
    <col min="8" max="8" width="16.85546875" style="606" customWidth="1"/>
    <col min="9" max="9" width="15" style="598" customWidth="1"/>
    <col min="10" max="10" width="47.42578125" style="592" customWidth="1"/>
    <col min="11" max="256" width="9.140625" style="592"/>
    <col min="257" max="257" width="3.85546875" style="592" customWidth="1"/>
    <col min="258" max="258" width="28.5703125" style="592" customWidth="1"/>
    <col min="259" max="259" width="11.28515625" style="592" customWidth="1"/>
    <col min="260" max="260" width="13.140625" style="592" customWidth="1"/>
    <col min="261" max="261" width="28.28515625" style="592" customWidth="1"/>
    <col min="262" max="262" width="7.28515625" style="592" customWidth="1"/>
    <col min="263" max="263" width="22.7109375" style="592" customWidth="1"/>
    <col min="264" max="264" width="16.85546875" style="592" customWidth="1"/>
    <col min="265" max="265" width="15" style="592" customWidth="1"/>
    <col min="266" max="266" width="47.42578125" style="592" customWidth="1"/>
    <col min="267" max="512" width="9.140625" style="592"/>
    <col min="513" max="513" width="3.85546875" style="592" customWidth="1"/>
    <col min="514" max="514" width="28.5703125" style="592" customWidth="1"/>
    <col min="515" max="515" width="11.28515625" style="592" customWidth="1"/>
    <col min="516" max="516" width="13.140625" style="592" customWidth="1"/>
    <col min="517" max="517" width="28.28515625" style="592" customWidth="1"/>
    <col min="518" max="518" width="7.28515625" style="592" customWidth="1"/>
    <col min="519" max="519" width="22.7109375" style="592" customWidth="1"/>
    <col min="520" max="520" width="16.85546875" style="592" customWidth="1"/>
    <col min="521" max="521" width="15" style="592" customWidth="1"/>
    <col min="522" max="522" width="47.42578125" style="592" customWidth="1"/>
    <col min="523" max="768" width="9.140625" style="592"/>
    <col min="769" max="769" width="3.85546875" style="592" customWidth="1"/>
    <col min="770" max="770" width="28.5703125" style="592" customWidth="1"/>
    <col min="771" max="771" width="11.28515625" style="592" customWidth="1"/>
    <col min="772" max="772" width="13.140625" style="592" customWidth="1"/>
    <col min="773" max="773" width="28.28515625" style="592" customWidth="1"/>
    <col min="774" max="774" width="7.28515625" style="592" customWidth="1"/>
    <col min="775" max="775" width="22.7109375" style="592" customWidth="1"/>
    <col min="776" max="776" width="16.85546875" style="592" customWidth="1"/>
    <col min="777" max="777" width="15" style="592" customWidth="1"/>
    <col min="778" max="778" width="47.42578125" style="592" customWidth="1"/>
    <col min="779" max="1024" width="9.140625" style="592"/>
    <col min="1025" max="1025" width="3.85546875" style="592" customWidth="1"/>
    <col min="1026" max="1026" width="28.5703125" style="592" customWidth="1"/>
    <col min="1027" max="1027" width="11.28515625" style="592" customWidth="1"/>
    <col min="1028" max="1028" width="13.140625" style="592" customWidth="1"/>
    <col min="1029" max="1029" width="28.28515625" style="592" customWidth="1"/>
    <col min="1030" max="1030" width="7.28515625" style="592" customWidth="1"/>
    <col min="1031" max="1031" width="22.7109375" style="592" customWidth="1"/>
    <col min="1032" max="1032" width="16.85546875" style="592" customWidth="1"/>
    <col min="1033" max="1033" width="15" style="592" customWidth="1"/>
    <col min="1034" max="1034" width="47.42578125" style="592" customWidth="1"/>
    <col min="1035" max="1280" width="9.140625" style="592"/>
    <col min="1281" max="1281" width="3.85546875" style="592" customWidth="1"/>
    <col min="1282" max="1282" width="28.5703125" style="592" customWidth="1"/>
    <col min="1283" max="1283" width="11.28515625" style="592" customWidth="1"/>
    <col min="1284" max="1284" width="13.140625" style="592" customWidth="1"/>
    <col min="1285" max="1285" width="28.28515625" style="592" customWidth="1"/>
    <col min="1286" max="1286" width="7.28515625" style="592" customWidth="1"/>
    <col min="1287" max="1287" width="22.7109375" style="592" customWidth="1"/>
    <col min="1288" max="1288" width="16.85546875" style="592" customWidth="1"/>
    <col min="1289" max="1289" width="15" style="592" customWidth="1"/>
    <col min="1290" max="1290" width="47.42578125" style="592" customWidth="1"/>
    <col min="1291" max="1536" width="9.140625" style="592"/>
    <col min="1537" max="1537" width="3.85546875" style="592" customWidth="1"/>
    <col min="1538" max="1538" width="28.5703125" style="592" customWidth="1"/>
    <col min="1539" max="1539" width="11.28515625" style="592" customWidth="1"/>
    <col min="1540" max="1540" width="13.140625" style="592" customWidth="1"/>
    <col min="1541" max="1541" width="28.28515625" style="592" customWidth="1"/>
    <col min="1542" max="1542" width="7.28515625" style="592" customWidth="1"/>
    <col min="1543" max="1543" width="22.7109375" style="592" customWidth="1"/>
    <col min="1544" max="1544" width="16.85546875" style="592" customWidth="1"/>
    <col min="1545" max="1545" width="15" style="592" customWidth="1"/>
    <col min="1546" max="1546" width="47.42578125" style="592" customWidth="1"/>
    <col min="1547" max="1792" width="9.140625" style="592"/>
    <col min="1793" max="1793" width="3.85546875" style="592" customWidth="1"/>
    <col min="1794" max="1794" width="28.5703125" style="592" customWidth="1"/>
    <col min="1795" max="1795" width="11.28515625" style="592" customWidth="1"/>
    <col min="1796" max="1796" width="13.140625" style="592" customWidth="1"/>
    <col min="1797" max="1797" width="28.28515625" style="592" customWidth="1"/>
    <col min="1798" max="1798" width="7.28515625" style="592" customWidth="1"/>
    <col min="1799" max="1799" width="22.7109375" style="592" customWidth="1"/>
    <col min="1800" max="1800" width="16.85546875" style="592" customWidth="1"/>
    <col min="1801" max="1801" width="15" style="592" customWidth="1"/>
    <col min="1802" max="1802" width="47.42578125" style="592" customWidth="1"/>
    <col min="1803" max="2048" width="9.140625" style="592"/>
    <col min="2049" max="2049" width="3.85546875" style="592" customWidth="1"/>
    <col min="2050" max="2050" width="28.5703125" style="592" customWidth="1"/>
    <col min="2051" max="2051" width="11.28515625" style="592" customWidth="1"/>
    <col min="2052" max="2052" width="13.140625" style="592" customWidth="1"/>
    <col min="2053" max="2053" width="28.28515625" style="592" customWidth="1"/>
    <col min="2054" max="2054" width="7.28515625" style="592" customWidth="1"/>
    <col min="2055" max="2055" width="22.7109375" style="592" customWidth="1"/>
    <col min="2056" max="2056" width="16.85546875" style="592" customWidth="1"/>
    <col min="2057" max="2057" width="15" style="592" customWidth="1"/>
    <col min="2058" max="2058" width="47.42578125" style="592" customWidth="1"/>
    <col min="2059" max="2304" width="9.140625" style="592"/>
    <col min="2305" max="2305" width="3.85546875" style="592" customWidth="1"/>
    <col min="2306" max="2306" width="28.5703125" style="592" customWidth="1"/>
    <col min="2307" max="2307" width="11.28515625" style="592" customWidth="1"/>
    <col min="2308" max="2308" width="13.140625" style="592" customWidth="1"/>
    <col min="2309" max="2309" width="28.28515625" style="592" customWidth="1"/>
    <col min="2310" max="2310" width="7.28515625" style="592" customWidth="1"/>
    <col min="2311" max="2311" width="22.7109375" style="592" customWidth="1"/>
    <col min="2312" max="2312" width="16.85546875" style="592" customWidth="1"/>
    <col min="2313" max="2313" width="15" style="592" customWidth="1"/>
    <col min="2314" max="2314" width="47.42578125" style="592" customWidth="1"/>
    <col min="2315" max="2560" width="9.140625" style="592"/>
    <col min="2561" max="2561" width="3.85546875" style="592" customWidth="1"/>
    <col min="2562" max="2562" width="28.5703125" style="592" customWidth="1"/>
    <col min="2563" max="2563" width="11.28515625" style="592" customWidth="1"/>
    <col min="2564" max="2564" width="13.140625" style="592" customWidth="1"/>
    <col min="2565" max="2565" width="28.28515625" style="592" customWidth="1"/>
    <col min="2566" max="2566" width="7.28515625" style="592" customWidth="1"/>
    <col min="2567" max="2567" width="22.7109375" style="592" customWidth="1"/>
    <col min="2568" max="2568" width="16.85546875" style="592" customWidth="1"/>
    <col min="2569" max="2569" width="15" style="592" customWidth="1"/>
    <col min="2570" max="2570" width="47.42578125" style="592" customWidth="1"/>
    <col min="2571" max="2816" width="9.140625" style="592"/>
    <col min="2817" max="2817" width="3.85546875" style="592" customWidth="1"/>
    <col min="2818" max="2818" width="28.5703125" style="592" customWidth="1"/>
    <col min="2819" max="2819" width="11.28515625" style="592" customWidth="1"/>
    <col min="2820" max="2820" width="13.140625" style="592" customWidth="1"/>
    <col min="2821" max="2821" width="28.28515625" style="592" customWidth="1"/>
    <col min="2822" max="2822" width="7.28515625" style="592" customWidth="1"/>
    <col min="2823" max="2823" width="22.7109375" style="592" customWidth="1"/>
    <col min="2824" max="2824" width="16.85546875" style="592" customWidth="1"/>
    <col min="2825" max="2825" width="15" style="592" customWidth="1"/>
    <col min="2826" max="2826" width="47.42578125" style="592" customWidth="1"/>
    <col min="2827" max="3072" width="9.140625" style="592"/>
    <col min="3073" max="3073" width="3.85546875" style="592" customWidth="1"/>
    <col min="3074" max="3074" width="28.5703125" style="592" customWidth="1"/>
    <col min="3075" max="3075" width="11.28515625" style="592" customWidth="1"/>
    <col min="3076" max="3076" width="13.140625" style="592" customWidth="1"/>
    <col min="3077" max="3077" width="28.28515625" style="592" customWidth="1"/>
    <col min="3078" max="3078" width="7.28515625" style="592" customWidth="1"/>
    <col min="3079" max="3079" width="22.7109375" style="592" customWidth="1"/>
    <col min="3080" max="3080" width="16.85546875" style="592" customWidth="1"/>
    <col min="3081" max="3081" width="15" style="592" customWidth="1"/>
    <col min="3082" max="3082" width="47.42578125" style="592" customWidth="1"/>
    <col min="3083" max="3328" width="9.140625" style="592"/>
    <col min="3329" max="3329" width="3.85546875" style="592" customWidth="1"/>
    <col min="3330" max="3330" width="28.5703125" style="592" customWidth="1"/>
    <col min="3331" max="3331" width="11.28515625" style="592" customWidth="1"/>
    <col min="3332" max="3332" width="13.140625" style="592" customWidth="1"/>
    <col min="3333" max="3333" width="28.28515625" style="592" customWidth="1"/>
    <col min="3334" max="3334" width="7.28515625" style="592" customWidth="1"/>
    <col min="3335" max="3335" width="22.7109375" style="592" customWidth="1"/>
    <col min="3336" max="3336" width="16.85546875" style="592" customWidth="1"/>
    <col min="3337" max="3337" width="15" style="592" customWidth="1"/>
    <col min="3338" max="3338" width="47.42578125" style="592" customWidth="1"/>
    <col min="3339" max="3584" width="9.140625" style="592"/>
    <col min="3585" max="3585" width="3.85546875" style="592" customWidth="1"/>
    <col min="3586" max="3586" width="28.5703125" style="592" customWidth="1"/>
    <col min="3587" max="3587" width="11.28515625" style="592" customWidth="1"/>
    <col min="3588" max="3588" width="13.140625" style="592" customWidth="1"/>
    <col min="3589" max="3589" width="28.28515625" style="592" customWidth="1"/>
    <col min="3590" max="3590" width="7.28515625" style="592" customWidth="1"/>
    <col min="3591" max="3591" width="22.7109375" style="592" customWidth="1"/>
    <col min="3592" max="3592" width="16.85546875" style="592" customWidth="1"/>
    <col min="3593" max="3593" width="15" style="592" customWidth="1"/>
    <col min="3594" max="3594" width="47.42578125" style="592" customWidth="1"/>
    <col min="3595" max="3840" width="9.140625" style="592"/>
    <col min="3841" max="3841" width="3.85546875" style="592" customWidth="1"/>
    <col min="3842" max="3842" width="28.5703125" style="592" customWidth="1"/>
    <col min="3843" max="3843" width="11.28515625" style="592" customWidth="1"/>
    <col min="3844" max="3844" width="13.140625" style="592" customWidth="1"/>
    <col min="3845" max="3845" width="28.28515625" style="592" customWidth="1"/>
    <col min="3846" max="3846" width="7.28515625" style="592" customWidth="1"/>
    <col min="3847" max="3847" width="22.7109375" style="592" customWidth="1"/>
    <col min="3848" max="3848" width="16.85546875" style="592" customWidth="1"/>
    <col min="3849" max="3849" width="15" style="592" customWidth="1"/>
    <col min="3850" max="3850" width="47.42578125" style="592" customWidth="1"/>
    <col min="3851" max="4096" width="9.140625" style="592"/>
    <col min="4097" max="4097" width="3.85546875" style="592" customWidth="1"/>
    <col min="4098" max="4098" width="28.5703125" style="592" customWidth="1"/>
    <col min="4099" max="4099" width="11.28515625" style="592" customWidth="1"/>
    <col min="4100" max="4100" width="13.140625" style="592" customWidth="1"/>
    <col min="4101" max="4101" width="28.28515625" style="592" customWidth="1"/>
    <col min="4102" max="4102" width="7.28515625" style="592" customWidth="1"/>
    <col min="4103" max="4103" width="22.7109375" style="592" customWidth="1"/>
    <col min="4104" max="4104" width="16.85546875" style="592" customWidth="1"/>
    <col min="4105" max="4105" width="15" style="592" customWidth="1"/>
    <col min="4106" max="4106" width="47.42578125" style="592" customWidth="1"/>
    <col min="4107" max="4352" width="9.140625" style="592"/>
    <col min="4353" max="4353" width="3.85546875" style="592" customWidth="1"/>
    <col min="4354" max="4354" width="28.5703125" style="592" customWidth="1"/>
    <col min="4355" max="4355" width="11.28515625" style="592" customWidth="1"/>
    <col min="4356" max="4356" width="13.140625" style="592" customWidth="1"/>
    <col min="4357" max="4357" width="28.28515625" style="592" customWidth="1"/>
    <col min="4358" max="4358" width="7.28515625" style="592" customWidth="1"/>
    <col min="4359" max="4359" width="22.7109375" style="592" customWidth="1"/>
    <col min="4360" max="4360" width="16.85546875" style="592" customWidth="1"/>
    <col min="4361" max="4361" width="15" style="592" customWidth="1"/>
    <col min="4362" max="4362" width="47.42578125" style="592" customWidth="1"/>
    <col min="4363" max="4608" width="9.140625" style="592"/>
    <col min="4609" max="4609" width="3.85546875" style="592" customWidth="1"/>
    <col min="4610" max="4610" width="28.5703125" style="592" customWidth="1"/>
    <col min="4611" max="4611" width="11.28515625" style="592" customWidth="1"/>
    <col min="4612" max="4612" width="13.140625" style="592" customWidth="1"/>
    <col min="4613" max="4613" width="28.28515625" style="592" customWidth="1"/>
    <col min="4614" max="4614" width="7.28515625" style="592" customWidth="1"/>
    <col min="4615" max="4615" width="22.7109375" style="592" customWidth="1"/>
    <col min="4616" max="4616" width="16.85546875" style="592" customWidth="1"/>
    <col min="4617" max="4617" width="15" style="592" customWidth="1"/>
    <col min="4618" max="4618" width="47.42578125" style="592" customWidth="1"/>
    <col min="4619" max="4864" width="9.140625" style="592"/>
    <col min="4865" max="4865" width="3.85546875" style="592" customWidth="1"/>
    <col min="4866" max="4866" width="28.5703125" style="592" customWidth="1"/>
    <col min="4867" max="4867" width="11.28515625" style="592" customWidth="1"/>
    <col min="4868" max="4868" width="13.140625" style="592" customWidth="1"/>
    <col min="4869" max="4869" width="28.28515625" style="592" customWidth="1"/>
    <col min="4870" max="4870" width="7.28515625" style="592" customWidth="1"/>
    <col min="4871" max="4871" width="22.7109375" style="592" customWidth="1"/>
    <col min="4872" max="4872" width="16.85546875" style="592" customWidth="1"/>
    <col min="4873" max="4873" width="15" style="592" customWidth="1"/>
    <col min="4874" max="4874" width="47.42578125" style="592" customWidth="1"/>
    <col min="4875" max="5120" width="9.140625" style="592"/>
    <col min="5121" max="5121" width="3.85546875" style="592" customWidth="1"/>
    <col min="5122" max="5122" width="28.5703125" style="592" customWidth="1"/>
    <col min="5123" max="5123" width="11.28515625" style="592" customWidth="1"/>
    <col min="5124" max="5124" width="13.140625" style="592" customWidth="1"/>
    <col min="5125" max="5125" width="28.28515625" style="592" customWidth="1"/>
    <col min="5126" max="5126" width="7.28515625" style="592" customWidth="1"/>
    <col min="5127" max="5127" width="22.7109375" style="592" customWidth="1"/>
    <col min="5128" max="5128" width="16.85546875" style="592" customWidth="1"/>
    <col min="5129" max="5129" width="15" style="592" customWidth="1"/>
    <col min="5130" max="5130" width="47.42578125" style="592" customWidth="1"/>
    <col min="5131" max="5376" width="9.140625" style="592"/>
    <col min="5377" max="5377" width="3.85546875" style="592" customWidth="1"/>
    <col min="5378" max="5378" width="28.5703125" style="592" customWidth="1"/>
    <col min="5379" max="5379" width="11.28515625" style="592" customWidth="1"/>
    <col min="5380" max="5380" width="13.140625" style="592" customWidth="1"/>
    <col min="5381" max="5381" width="28.28515625" style="592" customWidth="1"/>
    <col min="5382" max="5382" width="7.28515625" style="592" customWidth="1"/>
    <col min="5383" max="5383" width="22.7109375" style="592" customWidth="1"/>
    <col min="5384" max="5384" width="16.85546875" style="592" customWidth="1"/>
    <col min="5385" max="5385" width="15" style="592" customWidth="1"/>
    <col min="5386" max="5386" width="47.42578125" style="592" customWidth="1"/>
    <col min="5387" max="5632" width="9.140625" style="592"/>
    <col min="5633" max="5633" width="3.85546875" style="592" customWidth="1"/>
    <col min="5634" max="5634" width="28.5703125" style="592" customWidth="1"/>
    <col min="5635" max="5635" width="11.28515625" style="592" customWidth="1"/>
    <col min="5636" max="5636" width="13.140625" style="592" customWidth="1"/>
    <col min="5637" max="5637" width="28.28515625" style="592" customWidth="1"/>
    <col min="5638" max="5638" width="7.28515625" style="592" customWidth="1"/>
    <col min="5639" max="5639" width="22.7109375" style="592" customWidth="1"/>
    <col min="5640" max="5640" width="16.85546875" style="592" customWidth="1"/>
    <col min="5641" max="5641" width="15" style="592" customWidth="1"/>
    <col min="5642" max="5642" width="47.42578125" style="592" customWidth="1"/>
    <col min="5643" max="5888" width="9.140625" style="592"/>
    <col min="5889" max="5889" width="3.85546875" style="592" customWidth="1"/>
    <col min="5890" max="5890" width="28.5703125" style="592" customWidth="1"/>
    <col min="5891" max="5891" width="11.28515625" style="592" customWidth="1"/>
    <col min="5892" max="5892" width="13.140625" style="592" customWidth="1"/>
    <col min="5893" max="5893" width="28.28515625" style="592" customWidth="1"/>
    <col min="5894" max="5894" width="7.28515625" style="592" customWidth="1"/>
    <col min="5895" max="5895" width="22.7109375" style="592" customWidth="1"/>
    <col min="5896" max="5896" width="16.85546875" style="592" customWidth="1"/>
    <col min="5897" max="5897" width="15" style="592" customWidth="1"/>
    <col min="5898" max="5898" width="47.42578125" style="592" customWidth="1"/>
    <col min="5899" max="6144" width="9.140625" style="592"/>
    <col min="6145" max="6145" width="3.85546875" style="592" customWidth="1"/>
    <col min="6146" max="6146" width="28.5703125" style="592" customWidth="1"/>
    <col min="6147" max="6147" width="11.28515625" style="592" customWidth="1"/>
    <col min="6148" max="6148" width="13.140625" style="592" customWidth="1"/>
    <col min="6149" max="6149" width="28.28515625" style="592" customWidth="1"/>
    <col min="6150" max="6150" width="7.28515625" style="592" customWidth="1"/>
    <col min="6151" max="6151" width="22.7109375" style="592" customWidth="1"/>
    <col min="6152" max="6152" width="16.85546875" style="592" customWidth="1"/>
    <col min="6153" max="6153" width="15" style="592" customWidth="1"/>
    <col min="6154" max="6154" width="47.42578125" style="592" customWidth="1"/>
    <col min="6155" max="6400" width="9.140625" style="592"/>
    <col min="6401" max="6401" width="3.85546875" style="592" customWidth="1"/>
    <col min="6402" max="6402" width="28.5703125" style="592" customWidth="1"/>
    <col min="6403" max="6403" width="11.28515625" style="592" customWidth="1"/>
    <col min="6404" max="6404" width="13.140625" style="592" customWidth="1"/>
    <col min="6405" max="6405" width="28.28515625" style="592" customWidth="1"/>
    <col min="6406" max="6406" width="7.28515625" style="592" customWidth="1"/>
    <col min="6407" max="6407" width="22.7109375" style="592" customWidth="1"/>
    <col min="6408" max="6408" width="16.85546875" style="592" customWidth="1"/>
    <col min="6409" max="6409" width="15" style="592" customWidth="1"/>
    <col min="6410" max="6410" width="47.42578125" style="592" customWidth="1"/>
    <col min="6411" max="6656" width="9.140625" style="592"/>
    <col min="6657" max="6657" width="3.85546875" style="592" customWidth="1"/>
    <col min="6658" max="6658" width="28.5703125" style="592" customWidth="1"/>
    <col min="6659" max="6659" width="11.28515625" style="592" customWidth="1"/>
    <col min="6660" max="6660" width="13.140625" style="592" customWidth="1"/>
    <col min="6661" max="6661" width="28.28515625" style="592" customWidth="1"/>
    <col min="6662" max="6662" width="7.28515625" style="592" customWidth="1"/>
    <col min="6663" max="6663" width="22.7109375" style="592" customWidth="1"/>
    <col min="6664" max="6664" width="16.85546875" style="592" customWidth="1"/>
    <col min="6665" max="6665" width="15" style="592" customWidth="1"/>
    <col min="6666" max="6666" width="47.42578125" style="592" customWidth="1"/>
    <col min="6667" max="6912" width="9.140625" style="592"/>
    <col min="6913" max="6913" width="3.85546875" style="592" customWidth="1"/>
    <col min="6914" max="6914" width="28.5703125" style="592" customWidth="1"/>
    <col min="6915" max="6915" width="11.28515625" style="592" customWidth="1"/>
    <col min="6916" max="6916" width="13.140625" style="592" customWidth="1"/>
    <col min="6917" max="6917" width="28.28515625" style="592" customWidth="1"/>
    <col min="6918" max="6918" width="7.28515625" style="592" customWidth="1"/>
    <col min="6919" max="6919" width="22.7109375" style="592" customWidth="1"/>
    <col min="6920" max="6920" width="16.85546875" style="592" customWidth="1"/>
    <col min="6921" max="6921" width="15" style="592" customWidth="1"/>
    <col min="6922" max="6922" width="47.42578125" style="592" customWidth="1"/>
    <col min="6923" max="7168" width="9.140625" style="592"/>
    <col min="7169" max="7169" width="3.85546875" style="592" customWidth="1"/>
    <col min="7170" max="7170" width="28.5703125" style="592" customWidth="1"/>
    <col min="7171" max="7171" width="11.28515625" style="592" customWidth="1"/>
    <col min="7172" max="7172" width="13.140625" style="592" customWidth="1"/>
    <col min="7173" max="7173" width="28.28515625" style="592" customWidth="1"/>
    <col min="7174" max="7174" width="7.28515625" style="592" customWidth="1"/>
    <col min="7175" max="7175" width="22.7109375" style="592" customWidth="1"/>
    <col min="7176" max="7176" width="16.85546875" style="592" customWidth="1"/>
    <col min="7177" max="7177" width="15" style="592" customWidth="1"/>
    <col min="7178" max="7178" width="47.42578125" style="592" customWidth="1"/>
    <col min="7179" max="7424" width="9.140625" style="592"/>
    <col min="7425" max="7425" width="3.85546875" style="592" customWidth="1"/>
    <col min="7426" max="7426" width="28.5703125" style="592" customWidth="1"/>
    <col min="7427" max="7427" width="11.28515625" style="592" customWidth="1"/>
    <col min="7428" max="7428" width="13.140625" style="592" customWidth="1"/>
    <col min="7429" max="7429" width="28.28515625" style="592" customWidth="1"/>
    <col min="7430" max="7430" width="7.28515625" style="592" customWidth="1"/>
    <col min="7431" max="7431" width="22.7109375" style="592" customWidth="1"/>
    <col min="7432" max="7432" width="16.85546875" style="592" customWidth="1"/>
    <col min="7433" max="7433" width="15" style="592" customWidth="1"/>
    <col min="7434" max="7434" width="47.42578125" style="592" customWidth="1"/>
    <col min="7435" max="7680" width="9.140625" style="592"/>
    <col min="7681" max="7681" width="3.85546875" style="592" customWidth="1"/>
    <col min="7682" max="7682" width="28.5703125" style="592" customWidth="1"/>
    <col min="7683" max="7683" width="11.28515625" style="592" customWidth="1"/>
    <col min="7684" max="7684" width="13.140625" style="592" customWidth="1"/>
    <col min="7685" max="7685" width="28.28515625" style="592" customWidth="1"/>
    <col min="7686" max="7686" width="7.28515625" style="592" customWidth="1"/>
    <col min="7687" max="7687" width="22.7109375" style="592" customWidth="1"/>
    <col min="7688" max="7688" width="16.85546875" style="592" customWidth="1"/>
    <col min="7689" max="7689" width="15" style="592" customWidth="1"/>
    <col min="7690" max="7690" width="47.42578125" style="592" customWidth="1"/>
    <col min="7691" max="7936" width="9.140625" style="592"/>
    <col min="7937" max="7937" width="3.85546875" style="592" customWidth="1"/>
    <col min="7938" max="7938" width="28.5703125" style="592" customWidth="1"/>
    <col min="7939" max="7939" width="11.28515625" style="592" customWidth="1"/>
    <col min="7940" max="7940" width="13.140625" style="592" customWidth="1"/>
    <col min="7941" max="7941" width="28.28515625" style="592" customWidth="1"/>
    <col min="7942" max="7942" width="7.28515625" style="592" customWidth="1"/>
    <col min="7943" max="7943" width="22.7109375" style="592" customWidth="1"/>
    <col min="7944" max="7944" width="16.85546875" style="592" customWidth="1"/>
    <col min="7945" max="7945" width="15" style="592" customWidth="1"/>
    <col min="7946" max="7946" width="47.42578125" style="592" customWidth="1"/>
    <col min="7947" max="8192" width="9.140625" style="592"/>
    <col min="8193" max="8193" width="3.85546875" style="592" customWidth="1"/>
    <col min="8194" max="8194" width="28.5703125" style="592" customWidth="1"/>
    <col min="8195" max="8195" width="11.28515625" style="592" customWidth="1"/>
    <col min="8196" max="8196" width="13.140625" style="592" customWidth="1"/>
    <col min="8197" max="8197" width="28.28515625" style="592" customWidth="1"/>
    <col min="8198" max="8198" width="7.28515625" style="592" customWidth="1"/>
    <col min="8199" max="8199" width="22.7109375" style="592" customWidth="1"/>
    <col min="8200" max="8200" width="16.85546875" style="592" customWidth="1"/>
    <col min="8201" max="8201" width="15" style="592" customWidth="1"/>
    <col min="8202" max="8202" width="47.42578125" style="592" customWidth="1"/>
    <col min="8203" max="8448" width="9.140625" style="592"/>
    <col min="8449" max="8449" width="3.85546875" style="592" customWidth="1"/>
    <col min="8450" max="8450" width="28.5703125" style="592" customWidth="1"/>
    <col min="8451" max="8451" width="11.28515625" style="592" customWidth="1"/>
    <col min="8452" max="8452" width="13.140625" style="592" customWidth="1"/>
    <col min="8453" max="8453" width="28.28515625" style="592" customWidth="1"/>
    <col min="8454" max="8454" width="7.28515625" style="592" customWidth="1"/>
    <col min="8455" max="8455" width="22.7109375" style="592" customWidth="1"/>
    <col min="8456" max="8456" width="16.85546875" style="592" customWidth="1"/>
    <col min="8457" max="8457" width="15" style="592" customWidth="1"/>
    <col min="8458" max="8458" width="47.42578125" style="592" customWidth="1"/>
    <col min="8459" max="8704" width="9.140625" style="592"/>
    <col min="8705" max="8705" width="3.85546875" style="592" customWidth="1"/>
    <col min="8706" max="8706" width="28.5703125" style="592" customWidth="1"/>
    <col min="8707" max="8707" width="11.28515625" style="592" customWidth="1"/>
    <col min="8708" max="8708" width="13.140625" style="592" customWidth="1"/>
    <col min="8709" max="8709" width="28.28515625" style="592" customWidth="1"/>
    <col min="8710" max="8710" width="7.28515625" style="592" customWidth="1"/>
    <col min="8711" max="8711" width="22.7109375" style="592" customWidth="1"/>
    <col min="8712" max="8712" width="16.85546875" style="592" customWidth="1"/>
    <col min="8713" max="8713" width="15" style="592" customWidth="1"/>
    <col min="8714" max="8714" width="47.42578125" style="592" customWidth="1"/>
    <col min="8715" max="8960" width="9.140625" style="592"/>
    <col min="8961" max="8961" width="3.85546875" style="592" customWidth="1"/>
    <col min="8962" max="8962" width="28.5703125" style="592" customWidth="1"/>
    <col min="8963" max="8963" width="11.28515625" style="592" customWidth="1"/>
    <col min="8964" max="8964" width="13.140625" style="592" customWidth="1"/>
    <col min="8965" max="8965" width="28.28515625" style="592" customWidth="1"/>
    <col min="8966" max="8966" width="7.28515625" style="592" customWidth="1"/>
    <col min="8967" max="8967" width="22.7109375" style="592" customWidth="1"/>
    <col min="8968" max="8968" width="16.85546875" style="592" customWidth="1"/>
    <col min="8969" max="8969" width="15" style="592" customWidth="1"/>
    <col min="8970" max="8970" width="47.42578125" style="592" customWidth="1"/>
    <col min="8971" max="9216" width="9.140625" style="592"/>
    <col min="9217" max="9217" width="3.85546875" style="592" customWidth="1"/>
    <col min="9218" max="9218" width="28.5703125" style="592" customWidth="1"/>
    <col min="9219" max="9219" width="11.28515625" style="592" customWidth="1"/>
    <col min="9220" max="9220" width="13.140625" style="592" customWidth="1"/>
    <col min="9221" max="9221" width="28.28515625" style="592" customWidth="1"/>
    <col min="9222" max="9222" width="7.28515625" style="592" customWidth="1"/>
    <col min="9223" max="9223" width="22.7109375" style="592" customWidth="1"/>
    <col min="9224" max="9224" width="16.85546875" style="592" customWidth="1"/>
    <col min="9225" max="9225" width="15" style="592" customWidth="1"/>
    <col min="9226" max="9226" width="47.42578125" style="592" customWidth="1"/>
    <col min="9227" max="9472" width="9.140625" style="592"/>
    <col min="9473" max="9473" width="3.85546875" style="592" customWidth="1"/>
    <col min="9474" max="9474" width="28.5703125" style="592" customWidth="1"/>
    <col min="9475" max="9475" width="11.28515625" style="592" customWidth="1"/>
    <col min="9476" max="9476" width="13.140625" style="592" customWidth="1"/>
    <col min="9477" max="9477" width="28.28515625" style="592" customWidth="1"/>
    <col min="9478" max="9478" width="7.28515625" style="592" customWidth="1"/>
    <col min="9479" max="9479" width="22.7109375" style="592" customWidth="1"/>
    <col min="9480" max="9480" width="16.85546875" style="592" customWidth="1"/>
    <col min="9481" max="9481" width="15" style="592" customWidth="1"/>
    <col min="9482" max="9482" width="47.42578125" style="592" customWidth="1"/>
    <col min="9483" max="9728" width="9.140625" style="592"/>
    <col min="9729" max="9729" width="3.85546875" style="592" customWidth="1"/>
    <col min="9730" max="9730" width="28.5703125" style="592" customWidth="1"/>
    <col min="9731" max="9731" width="11.28515625" style="592" customWidth="1"/>
    <col min="9732" max="9732" width="13.140625" style="592" customWidth="1"/>
    <col min="9733" max="9733" width="28.28515625" style="592" customWidth="1"/>
    <col min="9734" max="9734" width="7.28515625" style="592" customWidth="1"/>
    <col min="9735" max="9735" width="22.7109375" style="592" customWidth="1"/>
    <col min="9736" max="9736" width="16.85546875" style="592" customWidth="1"/>
    <col min="9737" max="9737" width="15" style="592" customWidth="1"/>
    <col min="9738" max="9738" width="47.42578125" style="592" customWidth="1"/>
    <col min="9739" max="9984" width="9.140625" style="592"/>
    <col min="9985" max="9985" width="3.85546875" style="592" customWidth="1"/>
    <col min="9986" max="9986" width="28.5703125" style="592" customWidth="1"/>
    <col min="9987" max="9987" width="11.28515625" style="592" customWidth="1"/>
    <col min="9988" max="9988" width="13.140625" style="592" customWidth="1"/>
    <col min="9989" max="9989" width="28.28515625" style="592" customWidth="1"/>
    <col min="9990" max="9990" width="7.28515625" style="592" customWidth="1"/>
    <col min="9991" max="9991" width="22.7109375" style="592" customWidth="1"/>
    <col min="9992" max="9992" width="16.85546875" style="592" customWidth="1"/>
    <col min="9993" max="9993" width="15" style="592" customWidth="1"/>
    <col min="9994" max="9994" width="47.42578125" style="592" customWidth="1"/>
    <col min="9995" max="10240" width="9.140625" style="592"/>
    <col min="10241" max="10241" width="3.85546875" style="592" customWidth="1"/>
    <col min="10242" max="10242" width="28.5703125" style="592" customWidth="1"/>
    <col min="10243" max="10243" width="11.28515625" style="592" customWidth="1"/>
    <col min="10244" max="10244" width="13.140625" style="592" customWidth="1"/>
    <col min="10245" max="10245" width="28.28515625" style="592" customWidth="1"/>
    <col min="10246" max="10246" width="7.28515625" style="592" customWidth="1"/>
    <col min="10247" max="10247" width="22.7109375" style="592" customWidth="1"/>
    <col min="10248" max="10248" width="16.85546875" style="592" customWidth="1"/>
    <col min="10249" max="10249" width="15" style="592" customWidth="1"/>
    <col min="10250" max="10250" width="47.42578125" style="592" customWidth="1"/>
    <col min="10251" max="10496" width="9.140625" style="592"/>
    <col min="10497" max="10497" width="3.85546875" style="592" customWidth="1"/>
    <col min="10498" max="10498" width="28.5703125" style="592" customWidth="1"/>
    <col min="10499" max="10499" width="11.28515625" style="592" customWidth="1"/>
    <col min="10500" max="10500" width="13.140625" style="592" customWidth="1"/>
    <col min="10501" max="10501" width="28.28515625" style="592" customWidth="1"/>
    <col min="10502" max="10502" width="7.28515625" style="592" customWidth="1"/>
    <col min="10503" max="10503" width="22.7109375" style="592" customWidth="1"/>
    <col min="10504" max="10504" width="16.85546875" style="592" customWidth="1"/>
    <col min="10505" max="10505" width="15" style="592" customWidth="1"/>
    <col min="10506" max="10506" width="47.42578125" style="592" customWidth="1"/>
    <col min="10507" max="10752" width="9.140625" style="592"/>
    <col min="10753" max="10753" width="3.85546875" style="592" customWidth="1"/>
    <col min="10754" max="10754" width="28.5703125" style="592" customWidth="1"/>
    <col min="10755" max="10755" width="11.28515625" style="592" customWidth="1"/>
    <col min="10756" max="10756" width="13.140625" style="592" customWidth="1"/>
    <col min="10757" max="10757" width="28.28515625" style="592" customWidth="1"/>
    <col min="10758" max="10758" width="7.28515625" style="592" customWidth="1"/>
    <col min="10759" max="10759" width="22.7109375" style="592" customWidth="1"/>
    <col min="10760" max="10760" width="16.85546875" style="592" customWidth="1"/>
    <col min="10761" max="10761" width="15" style="592" customWidth="1"/>
    <col min="10762" max="10762" width="47.42578125" style="592" customWidth="1"/>
    <col min="10763" max="11008" width="9.140625" style="592"/>
    <col min="11009" max="11009" width="3.85546875" style="592" customWidth="1"/>
    <col min="11010" max="11010" width="28.5703125" style="592" customWidth="1"/>
    <col min="11011" max="11011" width="11.28515625" style="592" customWidth="1"/>
    <col min="11012" max="11012" width="13.140625" style="592" customWidth="1"/>
    <col min="11013" max="11013" width="28.28515625" style="592" customWidth="1"/>
    <col min="11014" max="11014" width="7.28515625" style="592" customWidth="1"/>
    <col min="11015" max="11015" width="22.7109375" style="592" customWidth="1"/>
    <col min="11016" max="11016" width="16.85546875" style="592" customWidth="1"/>
    <col min="11017" max="11017" width="15" style="592" customWidth="1"/>
    <col min="11018" max="11018" width="47.42578125" style="592" customWidth="1"/>
    <col min="11019" max="11264" width="9.140625" style="592"/>
    <col min="11265" max="11265" width="3.85546875" style="592" customWidth="1"/>
    <col min="11266" max="11266" width="28.5703125" style="592" customWidth="1"/>
    <col min="11267" max="11267" width="11.28515625" style="592" customWidth="1"/>
    <col min="11268" max="11268" width="13.140625" style="592" customWidth="1"/>
    <col min="11269" max="11269" width="28.28515625" style="592" customWidth="1"/>
    <col min="11270" max="11270" width="7.28515625" style="592" customWidth="1"/>
    <col min="11271" max="11271" width="22.7109375" style="592" customWidth="1"/>
    <col min="11272" max="11272" width="16.85546875" style="592" customWidth="1"/>
    <col min="11273" max="11273" width="15" style="592" customWidth="1"/>
    <col min="11274" max="11274" width="47.42578125" style="592" customWidth="1"/>
    <col min="11275" max="11520" width="9.140625" style="592"/>
    <col min="11521" max="11521" width="3.85546875" style="592" customWidth="1"/>
    <col min="11522" max="11522" width="28.5703125" style="592" customWidth="1"/>
    <col min="11523" max="11523" width="11.28515625" style="592" customWidth="1"/>
    <col min="11524" max="11524" width="13.140625" style="592" customWidth="1"/>
    <col min="11525" max="11525" width="28.28515625" style="592" customWidth="1"/>
    <col min="11526" max="11526" width="7.28515625" style="592" customWidth="1"/>
    <col min="11527" max="11527" width="22.7109375" style="592" customWidth="1"/>
    <col min="11528" max="11528" width="16.85546875" style="592" customWidth="1"/>
    <col min="11529" max="11529" width="15" style="592" customWidth="1"/>
    <col min="11530" max="11530" width="47.42578125" style="592" customWidth="1"/>
    <col min="11531" max="11776" width="9.140625" style="592"/>
    <col min="11777" max="11777" width="3.85546875" style="592" customWidth="1"/>
    <col min="11778" max="11778" width="28.5703125" style="592" customWidth="1"/>
    <col min="11779" max="11779" width="11.28515625" style="592" customWidth="1"/>
    <col min="11780" max="11780" width="13.140625" style="592" customWidth="1"/>
    <col min="11781" max="11781" width="28.28515625" style="592" customWidth="1"/>
    <col min="11782" max="11782" width="7.28515625" style="592" customWidth="1"/>
    <col min="11783" max="11783" width="22.7109375" style="592" customWidth="1"/>
    <col min="11784" max="11784" width="16.85546875" style="592" customWidth="1"/>
    <col min="11785" max="11785" width="15" style="592" customWidth="1"/>
    <col min="11786" max="11786" width="47.42578125" style="592" customWidth="1"/>
    <col min="11787" max="12032" width="9.140625" style="592"/>
    <col min="12033" max="12033" width="3.85546875" style="592" customWidth="1"/>
    <col min="12034" max="12034" width="28.5703125" style="592" customWidth="1"/>
    <col min="12035" max="12035" width="11.28515625" style="592" customWidth="1"/>
    <col min="12036" max="12036" width="13.140625" style="592" customWidth="1"/>
    <col min="12037" max="12037" width="28.28515625" style="592" customWidth="1"/>
    <col min="12038" max="12038" width="7.28515625" style="592" customWidth="1"/>
    <col min="12039" max="12039" width="22.7109375" style="592" customWidth="1"/>
    <col min="12040" max="12040" width="16.85546875" style="592" customWidth="1"/>
    <col min="12041" max="12041" width="15" style="592" customWidth="1"/>
    <col min="12042" max="12042" width="47.42578125" style="592" customWidth="1"/>
    <col min="12043" max="12288" width="9.140625" style="592"/>
    <col min="12289" max="12289" width="3.85546875" style="592" customWidth="1"/>
    <col min="12290" max="12290" width="28.5703125" style="592" customWidth="1"/>
    <col min="12291" max="12291" width="11.28515625" style="592" customWidth="1"/>
    <col min="12292" max="12292" width="13.140625" style="592" customWidth="1"/>
    <col min="12293" max="12293" width="28.28515625" style="592" customWidth="1"/>
    <col min="12294" max="12294" width="7.28515625" style="592" customWidth="1"/>
    <col min="12295" max="12295" width="22.7109375" style="592" customWidth="1"/>
    <col min="12296" max="12296" width="16.85546875" style="592" customWidth="1"/>
    <col min="12297" max="12297" width="15" style="592" customWidth="1"/>
    <col min="12298" max="12298" width="47.42578125" style="592" customWidth="1"/>
    <col min="12299" max="12544" width="9.140625" style="592"/>
    <col min="12545" max="12545" width="3.85546875" style="592" customWidth="1"/>
    <col min="12546" max="12546" width="28.5703125" style="592" customWidth="1"/>
    <col min="12547" max="12547" width="11.28515625" style="592" customWidth="1"/>
    <col min="12548" max="12548" width="13.140625" style="592" customWidth="1"/>
    <col min="12549" max="12549" width="28.28515625" style="592" customWidth="1"/>
    <col min="12550" max="12550" width="7.28515625" style="592" customWidth="1"/>
    <col min="12551" max="12551" width="22.7109375" style="592" customWidth="1"/>
    <col min="12552" max="12552" width="16.85546875" style="592" customWidth="1"/>
    <col min="12553" max="12553" width="15" style="592" customWidth="1"/>
    <col min="12554" max="12554" width="47.42578125" style="592" customWidth="1"/>
    <col min="12555" max="12800" width="9.140625" style="592"/>
    <col min="12801" max="12801" width="3.85546875" style="592" customWidth="1"/>
    <col min="12802" max="12802" width="28.5703125" style="592" customWidth="1"/>
    <col min="12803" max="12803" width="11.28515625" style="592" customWidth="1"/>
    <col min="12804" max="12804" width="13.140625" style="592" customWidth="1"/>
    <col min="12805" max="12805" width="28.28515625" style="592" customWidth="1"/>
    <col min="12806" max="12806" width="7.28515625" style="592" customWidth="1"/>
    <col min="12807" max="12807" width="22.7109375" style="592" customWidth="1"/>
    <col min="12808" max="12808" width="16.85546875" style="592" customWidth="1"/>
    <col min="12809" max="12809" width="15" style="592" customWidth="1"/>
    <col min="12810" max="12810" width="47.42578125" style="592" customWidth="1"/>
    <col min="12811" max="13056" width="9.140625" style="592"/>
    <col min="13057" max="13057" width="3.85546875" style="592" customWidth="1"/>
    <col min="13058" max="13058" width="28.5703125" style="592" customWidth="1"/>
    <col min="13059" max="13059" width="11.28515625" style="592" customWidth="1"/>
    <col min="13060" max="13060" width="13.140625" style="592" customWidth="1"/>
    <col min="13061" max="13061" width="28.28515625" style="592" customWidth="1"/>
    <col min="13062" max="13062" width="7.28515625" style="592" customWidth="1"/>
    <col min="13063" max="13063" width="22.7109375" style="592" customWidth="1"/>
    <col min="13064" max="13064" width="16.85546875" style="592" customWidth="1"/>
    <col min="13065" max="13065" width="15" style="592" customWidth="1"/>
    <col min="13066" max="13066" width="47.42578125" style="592" customWidth="1"/>
    <col min="13067" max="13312" width="9.140625" style="592"/>
    <col min="13313" max="13313" width="3.85546875" style="592" customWidth="1"/>
    <col min="13314" max="13314" width="28.5703125" style="592" customWidth="1"/>
    <col min="13315" max="13315" width="11.28515625" style="592" customWidth="1"/>
    <col min="13316" max="13316" width="13.140625" style="592" customWidth="1"/>
    <col min="13317" max="13317" width="28.28515625" style="592" customWidth="1"/>
    <col min="13318" max="13318" width="7.28515625" style="592" customWidth="1"/>
    <col min="13319" max="13319" width="22.7109375" style="592" customWidth="1"/>
    <col min="13320" max="13320" width="16.85546875" style="592" customWidth="1"/>
    <col min="13321" max="13321" width="15" style="592" customWidth="1"/>
    <col min="13322" max="13322" width="47.42578125" style="592" customWidth="1"/>
    <col min="13323" max="13568" width="9.140625" style="592"/>
    <col min="13569" max="13569" width="3.85546875" style="592" customWidth="1"/>
    <col min="13570" max="13570" width="28.5703125" style="592" customWidth="1"/>
    <col min="13571" max="13571" width="11.28515625" style="592" customWidth="1"/>
    <col min="13572" max="13572" width="13.140625" style="592" customWidth="1"/>
    <col min="13573" max="13573" width="28.28515625" style="592" customWidth="1"/>
    <col min="13574" max="13574" width="7.28515625" style="592" customWidth="1"/>
    <col min="13575" max="13575" width="22.7109375" style="592" customWidth="1"/>
    <col min="13576" max="13576" width="16.85546875" style="592" customWidth="1"/>
    <col min="13577" max="13577" width="15" style="592" customWidth="1"/>
    <col min="13578" max="13578" width="47.42578125" style="592" customWidth="1"/>
    <col min="13579" max="13824" width="9.140625" style="592"/>
    <col min="13825" max="13825" width="3.85546875" style="592" customWidth="1"/>
    <col min="13826" max="13826" width="28.5703125" style="592" customWidth="1"/>
    <col min="13827" max="13827" width="11.28515625" style="592" customWidth="1"/>
    <col min="13828" max="13828" width="13.140625" style="592" customWidth="1"/>
    <col min="13829" max="13829" width="28.28515625" style="592" customWidth="1"/>
    <col min="13830" max="13830" width="7.28515625" style="592" customWidth="1"/>
    <col min="13831" max="13831" width="22.7109375" style="592" customWidth="1"/>
    <col min="13832" max="13832" width="16.85546875" style="592" customWidth="1"/>
    <col min="13833" max="13833" width="15" style="592" customWidth="1"/>
    <col min="13834" max="13834" width="47.42578125" style="592" customWidth="1"/>
    <col min="13835" max="14080" width="9.140625" style="592"/>
    <col min="14081" max="14081" width="3.85546875" style="592" customWidth="1"/>
    <col min="14082" max="14082" width="28.5703125" style="592" customWidth="1"/>
    <col min="14083" max="14083" width="11.28515625" style="592" customWidth="1"/>
    <col min="14084" max="14084" width="13.140625" style="592" customWidth="1"/>
    <col min="14085" max="14085" width="28.28515625" style="592" customWidth="1"/>
    <col min="14086" max="14086" width="7.28515625" style="592" customWidth="1"/>
    <col min="14087" max="14087" width="22.7109375" style="592" customWidth="1"/>
    <col min="14088" max="14088" width="16.85546875" style="592" customWidth="1"/>
    <col min="14089" max="14089" width="15" style="592" customWidth="1"/>
    <col min="14090" max="14090" width="47.42578125" style="592" customWidth="1"/>
    <col min="14091" max="14336" width="9.140625" style="592"/>
    <col min="14337" max="14337" width="3.85546875" style="592" customWidth="1"/>
    <col min="14338" max="14338" width="28.5703125" style="592" customWidth="1"/>
    <col min="14339" max="14339" width="11.28515625" style="592" customWidth="1"/>
    <col min="14340" max="14340" width="13.140625" style="592" customWidth="1"/>
    <col min="14341" max="14341" width="28.28515625" style="592" customWidth="1"/>
    <col min="14342" max="14342" width="7.28515625" style="592" customWidth="1"/>
    <col min="14343" max="14343" width="22.7109375" style="592" customWidth="1"/>
    <col min="14344" max="14344" width="16.85546875" style="592" customWidth="1"/>
    <col min="14345" max="14345" width="15" style="592" customWidth="1"/>
    <col min="14346" max="14346" width="47.42578125" style="592" customWidth="1"/>
    <col min="14347" max="14592" width="9.140625" style="592"/>
    <col min="14593" max="14593" width="3.85546875" style="592" customWidth="1"/>
    <col min="14594" max="14594" width="28.5703125" style="592" customWidth="1"/>
    <col min="14595" max="14595" width="11.28515625" style="592" customWidth="1"/>
    <col min="14596" max="14596" width="13.140625" style="592" customWidth="1"/>
    <col min="14597" max="14597" width="28.28515625" style="592" customWidth="1"/>
    <col min="14598" max="14598" width="7.28515625" style="592" customWidth="1"/>
    <col min="14599" max="14599" width="22.7109375" style="592" customWidth="1"/>
    <col min="14600" max="14600" width="16.85546875" style="592" customWidth="1"/>
    <col min="14601" max="14601" width="15" style="592" customWidth="1"/>
    <col min="14602" max="14602" width="47.42578125" style="592" customWidth="1"/>
    <col min="14603" max="14848" width="9.140625" style="592"/>
    <col min="14849" max="14849" width="3.85546875" style="592" customWidth="1"/>
    <col min="14850" max="14850" width="28.5703125" style="592" customWidth="1"/>
    <col min="14851" max="14851" width="11.28515625" style="592" customWidth="1"/>
    <col min="14852" max="14852" width="13.140625" style="592" customWidth="1"/>
    <col min="14853" max="14853" width="28.28515625" style="592" customWidth="1"/>
    <col min="14854" max="14854" width="7.28515625" style="592" customWidth="1"/>
    <col min="14855" max="14855" width="22.7109375" style="592" customWidth="1"/>
    <col min="14856" max="14856" width="16.85546875" style="592" customWidth="1"/>
    <col min="14857" max="14857" width="15" style="592" customWidth="1"/>
    <col min="14858" max="14858" width="47.42578125" style="592" customWidth="1"/>
    <col min="14859" max="15104" width="9.140625" style="592"/>
    <col min="15105" max="15105" width="3.85546875" style="592" customWidth="1"/>
    <col min="15106" max="15106" width="28.5703125" style="592" customWidth="1"/>
    <col min="15107" max="15107" width="11.28515625" style="592" customWidth="1"/>
    <col min="15108" max="15108" width="13.140625" style="592" customWidth="1"/>
    <col min="15109" max="15109" width="28.28515625" style="592" customWidth="1"/>
    <col min="15110" max="15110" width="7.28515625" style="592" customWidth="1"/>
    <col min="15111" max="15111" width="22.7109375" style="592" customWidth="1"/>
    <col min="15112" max="15112" width="16.85546875" style="592" customWidth="1"/>
    <col min="15113" max="15113" width="15" style="592" customWidth="1"/>
    <col min="15114" max="15114" width="47.42578125" style="592" customWidth="1"/>
    <col min="15115" max="15360" width="9.140625" style="592"/>
    <col min="15361" max="15361" width="3.85546875" style="592" customWidth="1"/>
    <col min="15362" max="15362" width="28.5703125" style="592" customWidth="1"/>
    <col min="15363" max="15363" width="11.28515625" style="592" customWidth="1"/>
    <col min="15364" max="15364" width="13.140625" style="592" customWidth="1"/>
    <col min="15365" max="15365" width="28.28515625" style="592" customWidth="1"/>
    <col min="15366" max="15366" width="7.28515625" style="592" customWidth="1"/>
    <col min="15367" max="15367" width="22.7109375" style="592" customWidth="1"/>
    <col min="15368" max="15368" width="16.85546875" style="592" customWidth="1"/>
    <col min="15369" max="15369" width="15" style="592" customWidth="1"/>
    <col min="15370" max="15370" width="47.42578125" style="592" customWidth="1"/>
    <col min="15371" max="15616" width="9.140625" style="592"/>
    <col min="15617" max="15617" width="3.85546875" style="592" customWidth="1"/>
    <col min="15618" max="15618" width="28.5703125" style="592" customWidth="1"/>
    <col min="15619" max="15619" width="11.28515625" style="592" customWidth="1"/>
    <col min="15620" max="15620" width="13.140625" style="592" customWidth="1"/>
    <col min="15621" max="15621" width="28.28515625" style="592" customWidth="1"/>
    <col min="15622" max="15622" width="7.28515625" style="592" customWidth="1"/>
    <col min="15623" max="15623" width="22.7109375" style="592" customWidth="1"/>
    <col min="15624" max="15624" width="16.85546875" style="592" customWidth="1"/>
    <col min="15625" max="15625" width="15" style="592" customWidth="1"/>
    <col min="15626" max="15626" width="47.42578125" style="592" customWidth="1"/>
    <col min="15627" max="15872" width="9.140625" style="592"/>
    <col min="15873" max="15873" width="3.85546875" style="592" customWidth="1"/>
    <col min="15874" max="15874" width="28.5703125" style="592" customWidth="1"/>
    <col min="15875" max="15875" width="11.28515625" style="592" customWidth="1"/>
    <col min="15876" max="15876" width="13.140625" style="592" customWidth="1"/>
    <col min="15877" max="15877" width="28.28515625" style="592" customWidth="1"/>
    <col min="15878" max="15878" width="7.28515625" style="592" customWidth="1"/>
    <col min="15879" max="15879" width="22.7109375" style="592" customWidth="1"/>
    <col min="15880" max="15880" width="16.85546875" style="592" customWidth="1"/>
    <col min="15881" max="15881" width="15" style="592" customWidth="1"/>
    <col min="15882" max="15882" width="47.42578125" style="592" customWidth="1"/>
    <col min="15883" max="16128" width="9.140625" style="592"/>
    <col min="16129" max="16129" width="3.85546875" style="592" customWidth="1"/>
    <col min="16130" max="16130" width="28.5703125" style="592" customWidth="1"/>
    <col min="16131" max="16131" width="11.28515625" style="592" customWidth="1"/>
    <col min="16132" max="16132" width="13.140625" style="592" customWidth="1"/>
    <col min="16133" max="16133" width="28.28515625" style="592" customWidth="1"/>
    <col min="16134" max="16134" width="7.28515625" style="592" customWidth="1"/>
    <col min="16135" max="16135" width="22.7109375" style="592" customWidth="1"/>
    <col min="16136" max="16136" width="16.85546875" style="592" customWidth="1"/>
    <col min="16137" max="16137" width="15" style="592" customWidth="1"/>
    <col min="16138" max="16138" width="47.42578125" style="592" customWidth="1"/>
    <col min="16139" max="16384" width="9.140625" style="592"/>
  </cols>
  <sheetData>
    <row r="1" spans="1:9" x14ac:dyDescent="0.25">
      <c r="C1" s="593"/>
      <c r="G1" s="596"/>
      <c r="H1" s="597"/>
    </row>
    <row r="2" spans="1:9" x14ac:dyDescent="0.25">
      <c r="C2" s="593"/>
      <c r="G2" s="596"/>
      <c r="H2" s="599"/>
    </row>
    <row r="3" spans="1:9" ht="15.75" x14ac:dyDescent="0.25">
      <c r="C3" s="593"/>
      <c r="G3" s="600"/>
      <c r="H3" s="599"/>
    </row>
    <row r="4" spans="1:9" s="602" customFormat="1" ht="14.25" x14ac:dyDescent="0.2">
      <c r="A4" s="601"/>
      <c r="B4" s="601"/>
      <c r="C4" s="601"/>
      <c r="D4" s="601"/>
      <c r="E4" s="601"/>
      <c r="F4" s="601"/>
      <c r="G4" s="601"/>
      <c r="H4" s="601"/>
    </row>
    <row r="5" spans="1:9" x14ac:dyDescent="0.2">
      <c r="D5" s="603"/>
      <c r="F5" s="604"/>
      <c r="G5" s="605"/>
    </row>
    <row r="6" spans="1:9" x14ac:dyDescent="0.2">
      <c r="A6" s="679" t="s">
        <v>302</v>
      </c>
      <c r="B6" s="679"/>
      <c r="C6" s="679"/>
      <c r="D6" s="679"/>
      <c r="E6" s="679"/>
      <c r="F6" s="679"/>
      <c r="G6" s="679"/>
      <c r="H6" s="679"/>
    </row>
    <row r="7" spans="1:9" ht="102.75" customHeight="1" x14ac:dyDescent="0.2">
      <c r="A7" s="75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50"/>
      <c r="C7" s="750"/>
      <c r="D7" s="750"/>
      <c r="E7" s="750"/>
      <c r="F7" s="750"/>
      <c r="G7" s="750"/>
      <c r="H7" s="750"/>
    </row>
    <row r="8" spans="1:9" ht="15.75" x14ac:dyDescent="0.2">
      <c r="A8" s="750"/>
      <c r="B8" s="750"/>
      <c r="C8" s="750"/>
      <c r="D8" s="750"/>
      <c r="E8" s="750"/>
      <c r="F8" s="750"/>
      <c r="G8" s="750"/>
      <c r="H8" s="750"/>
    </row>
    <row r="9" spans="1:9" ht="15.75" x14ac:dyDescent="0.2">
      <c r="A9" s="750" t="s">
        <v>303</v>
      </c>
      <c r="B9" s="750"/>
      <c r="C9" s="750"/>
      <c r="D9" s="750"/>
      <c r="E9" s="750"/>
      <c r="F9" s="750"/>
      <c r="G9" s="750"/>
      <c r="H9" s="750"/>
    </row>
    <row r="10" spans="1:9" x14ac:dyDescent="0.2">
      <c r="A10" s="751" t="s">
        <v>304</v>
      </c>
      <c r="B10" s="751"/>
      <c r="C10" s="751"/>
      <c r="D10" s="751"/>
      <c r="E10" s="751"/>
      <c r="F10" s="751"/>
      <c r="G10" s="751"/>
      <c r="H10" s="751"/>
    </row>
    <row r="11" spans="1:9" x14ac:dyDescent="0.2">
      <c r="A11" s="679" t="s">
        <v>305</v>
      </c>
      <c r="B11" s="679"/>
      <c r="C11" s="679"/>
      <c r="D11" s="679"/>
      <c r="E11" s="679"/>
      <c r="F11" s="679"/>
      <c r="G11" s="679"/>
      <c r="H11" s="679"/>
    </row>
    <row r="12" spans="1:9" ht="15.75" thickBot="1" x14ac:dyDescent="0.25">
      <c r="B12" s="607"/>
      <c r="C12" s="607"/>
      <c r="D12" s="592"/>
      <c r="I12" s="608"/>
    </row>
    <row r="13" spans="1:9" x14ac:dyDescent="0.2">
      <c r="A13" s="755">
        <v>1</v>
      </c>
      <c r="B13" s="758" t="s">
        <v>306</v>
      </c>
      <c r="C13" s="748">
        <v>1</v>
      </c>
      <c r="D13" s="760"/>
      <c r="E13" s="746" t="s">
        <v>307</v>
      </c>
      <c r="F13" s="748">
        <v>1.2</v>
      </c>
      <c r="G13" s="748"/>
      <c r="H13" s="753"/>
    </row>
    <row r="14" spans="1:9" x14ac:dyDescent="0.2">
      <c r="A14" s="756"/>
      <c r="B14" s="759"/>
      <c r="C14" s="749"/>
      <c r="D14" s="761"/>
      <c r="E14" s="747"/>
      <c r="F14" s="749"/>
      <c r="G14" s="749"/>
      <c r="H14" s="754"/>
    </row>
    <row r="15" spans="1:9" ht="75" x14ac:dyDescent="0.2">
      <c r="A15" s="756"/>
      <c r="B15" s="609" t="s">
        <v>308</v>
      </c>
      <c r="C15" s="610"/>
      <c r="D15" s="611"/>
      <c r="E15" s="612" t="s">
        <v>309</v>
      </c>
      <c r="F15" s="613">
        <v>0.3</v>
      </c>
      <c r="G15" s="614"/>
      <c r="H15" s="615"/>
    </row>
    <row r="16" spans="1:9" ht="15.75" thickBot="1" x14ac:dyDescent="0.25">
      <c r="A16" s="757"/>
      <c r="B16" s="616" t="s">
        <v>12</v>
      </c>
      <c r="C16" s="617"/>
      <c r="D16" s="617"/>
      <c r="E16" s="618"/>
      <c r="F16" s="619"/>
      <c r="G16" s="620"/>
      <c r="H16" s="621"/>
    </row>
    <row r="17" spans="1:9" x14ac:dyDescent="0.2">
      <c r="A17" s="755">
        <v>2</v>
      </c>
      <c r="B17" s="758" t="s">
        <v>310</v>
      </c>
      <c r="C17" s="748">
        <v>1</v>
      </c>
      <c r="D17" s="760"/>
      <c r="E17" s="746" t="s">
        <v>307</v>
      </c>
      <c r="F17" s="748">
        <v>1.2</v>
      </c>
      <c r="G17" s="748"/>
      <c r="H17" s="753"/>
    </row>
    <row r="18" spans="1:9" x14ac:dyDescent="0.2">
      <c r="A18" s="756"/>
      <c r="B18" s="759"/>
      <c r="C18" s="749"/>
      <c r="D18" s="761"/>
      <c r="E18" s="747"/>
      <c r="F18" s="749"/>
      <c r="G18" s="749"/>
      <c r="H18" s="754"/>
    </row>
    <row r="19" spans="1:9" ht="30" x14ac:dyDescent="0.2">
      <c r="A19" s="756"/>
      <c r="B19" s="609" t="s">
        <v>311</v>
      </c>
      <c r="C19" s="610"/>
      <c r="D19" s="611"/>
      <c r="E19" s="612"/>
      <c r="F19" s="613"/>
      <c r="G19" s="614"/>
      <c r="H19" s="615"/>
    </row>
    <row r="20" spans="1:9" ht="15.75" thickBot="1" x14ac:dyDescent="0.25">
      <c r="A20" s="757"/>
      <c r="B20" s="616" t="s">
        <v>12</v>
      </c>
      <c r="C20" s="622"/>
      <c r="D20" s="617"/>
      <c r="E20" s="618"/>
      <c r="F20" s="619"/>
      <c r="G20" s="620"/>
      <c r="H20" s="621"/>
    </row>
    <row r="21" spans="1:9" ht="15.75" thickBot="1" x14ac:dyDescent="0.25">
      <c r="A21" s="623"/>
      <c r="B21" s="624" t="s">
        <v>312</v>
      </c>
      <c r="C21" s="625"/>
      <c r="D21" s="625"/>
      <c r="E21" s="625"/>
      <c r="F21" s="625"/>
      <c r="G21" s="625"/>
      <c r="H21" s="626"/>
      <c r="I21" s="592"/>
    </row>
    <row r="22" spans="1:9" ht="30.75" hidden="1" thickBot="1" x14ac:dyDescent="0.25">
      <c r="A22" s="627"/>
      <c r="B22" s="752" t="s">
        <v>313</v>
      </c>
      <c r="C22" s="752"/>
      <c r="D22" s="752"/>
      <c r="E22" s="628" t="s">
        <v>314</v>
      </c>
      <c r="F22" s="629">
        <v>1</v>
      </c>
      <c r="G22" s="630" t="str">
        <f>CONCATENATE(H21," х ",F22)</f>
        <v xml:space="preserve"> х 1</v>
      </c>
      <c r="H22" s="631">
        <f>ROUND(H21*F22,2)</f>
        <v>0</v>
      </c>
    </row>
    <row r="23" spans="1:9" ht="15.75" thickBot="1" x14ac:dyDescent="0.25">
      <c r="A23" s="627"/>
      <c r="B23" s="752" t="s">
        <v>315</v>
      </c>
      <c r="C23" s="752"/>
      <c r="D23" s="752"/>
      <c r="E23" s="632" t="s">
        <v>316</v>
      </c>
      <c r="F23" s="632">
        <v>1.19</v>
      </c>
      <c r="G23" s="633"/>
      <c r="H23" s="626"/>
    </row>
    <row r="24" spans="1:9" x14ac:dyDescent="0.2">
      <c r="A24" s="634"/>
      <c r="B24" s="635"/>
      <c r="C24" s="635"/>
      <c r="D24" s="635"/>
      <c r="E24" s="636"/>
      <c r="F24" s="637"/>
      <c r="G24" s="638"/>
      <c r="H24" s="639"/>
    </row>
    <row r="25" spans="1:9" x14ac:dyDescent="0.2">
      <c r="A25" s="634"/>
      <c r="B25" s="635"/>
      <c r="C25" s="635"/>
      <c r="D25" s="635"/>
      <c r="E25" s="636"/>
      <c r="F25" s="637"/>
      <c r="G25" s="638"/>
      <c r="H25" s="639"/>
    </row>
  </sheetData>
  <mergeCells count="24"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  <mergeCell ref="F13:F14"/>
    <mergeCell ref="A6:H6"/>
    <mergeCell ref="A7:H7"/>
    <mergeCell ref="A8:H8"/>
    <mergeCell ref="A9:H9"/>
    <mergeCell ref="A10:H10"/>
    <mergeCell ref="A11:H11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="90" zoomScaleNormal="100" zoomScaleSheetLayoutView="90" workbookViewId="0">
      <selection activeCell="D24" sqref="D24"/>
    </sheetView>
  </sheetViews>
  <sheetFormatPr defaultRowHeight="12.75" x14ac:dyDescent="0.2"/>
  <cols>
    <col min="1" max="1" width="4.140625" style="239" customWidth="1"/>
    <col min="2" max="2" width="24.85546875" style="78" customWidth="1"/>
    <col min="3" max="3" width="12.5703125" style="78" customWidth="1"/>
    <col min="4" max="4" width="25.85546875" style="78" customWidth="1"/>
    <col min="5" max="5" width="9.42578125" style="78" customWidth="1"/>
    <col min="6" max="6" width="21.7109375" style="78" customWidth="1"/>
    <col min="7" max="7" width="12.5703125" style="78" customWidth="1"/>
    <col min="8" max="8" width="9.140625" style="78"/>
    <col min="9" max="11" width="11" style="78" customWidth="1"/>
    <col min="12" max="12" width="11" style="243" customWidth="1"/>
    <col min="13" max="13" width="11" style="78" customWidth="1"/>
    <col min="14" max="14" width="10.28515625" style="78" customWidth="1"/>
    <col min="15" max="250" width="9.140625" style="78"/>
    <col min="251" max="251" width="4.140625" style="78" customWidth="1"/>
    <col min="252" max="252" width="29" style="78" customWidth="1"/>
    <col min="253" max="253" width="15.85546875" style="78" customWidth="1"/>
    <col min="254" max="254" width="25.85546875" style="78" customWidth="1"/>
    <col min="255" max="255" width="9.42578125" style="78" customWidth="1"/>
    <col min="256" max="256" width="18.28515625" style="78" customWidth="1"/>
    <col min="257" max="257" width="16.28515625" style="78" customWidth="1"/>
    <col min="258" max="258" width="10.7109375" style="78" customWidth="1"/>
    <col min="259" max="261" width="0" style="78" hidden="1" customWidth="1"/>
    <col min="262" max="262" width="16.7109375" style="78" customWidth="1"/>
    <col min="263" max="263" width="11.42578125" style="78" customWidth="1"/>
    <col min="264" max="506" width="9.140625" style="78"/>
    <col min="507" max="507" width="4.140625" style="78" customWidth="1"/>
    <col min="508" max="508" width="29" style="78" customWidth="1"/>
    <col min="509" max="509" width="15.85546875" style="78" customWidth="1"/>
    <col min="510" max="510" width="25.85546875" style="78" customWidth="1"/>
    <col min="511" max="511" width="9.42578125" style="78" customWidth="1"/>
    <col min="512" max="512" width="18.28515625" style="78" customWidth="1"/>
    <col min="513" max="513" width="16.28515625" style="78" customWidth="1"/>
    <col min="514" max="514" width="10.7109375" style="78" customWidth="1"/>
    <col min="515" max="517" width="0" style="78" hidden="1" customWidth="1"/>
    <col min="518" max="518" width="16.7109375" style="78" customWidth="1"/>
    <col min="519" max="519" width="11.42578125" style="78" customWidth="1"/>
    <col min="520" max="762" width="9.140625" style="78"/>
    <col min="763" max="763" width="4.140625" style="78" customWidth="1"/>
    <col min="764" max="764" width="29" style="78" customWidth="1"/>
    <col min="765" max="765" width="15.85546875" style="78" customWidth="1"/>
    <col min="766" max="766" width="25.85546875" style="78" customWidth="1"/>
    <col min="767" max="767" width="9.42578125" style="78" customWidth="1"/>
    <col min="768" max="768" width="18.28515625" style="78" customWidth="1"/>
    <col min="769" max="769" width="16.28515625" style="78" customWidth="1"/>
    <col min="770" max="770" width="10.7109375" style="78" customWidth="1"/>
    <col min="771" max="773" width="0" style="78" hidden="1" customWidth="1"/>
    <col min="774" max="774" width="16.7109375" style="78" customWidth="1"/>
    <col min="775" max="775" width="11.42578125" style="78" customWidth="1"/>
    <col min="776" max="1018" width="9.140625" style="78"/>
    <col min="1019" max="1019" width="4.140625" style="78" customWidth="1"/>
    <col min="1020" max="1020" width="29" style="78" customWidth="1"/>
    <col min="1021" max="1021" width="15.85546875" style="78" customWidth="1"/>
    <col min="1022" max="1022" width="25.85546875" style="78" customWidth="1"/>
    <col min="1023" max="1023" width="9.42578125" style="78" customWidth="1"/>
    <col min="1024" max="1024" width="18.28515625" style="78" customWidth="1"/>
    <col min="1025" max="1025" width="16.28515625" style="78" customWidth="1"/>
    <col min="1026" max="1026" width="10.7109375" style="78" customWidth="1"/>
    <col min="1027" max="1029" width="0" style="78" hidden="1" customWidth="1"/>
    <col min="1030" max="1030" width="16.7109375" style="78" customWidth="1"/>
    <col min="1031" max="1031" width="11.42578125" style="78" customWidth="1"/>
    <col min="1032" max="1274" width="9.140625" style="78"/>
    <col min="1275" max="1275" width="4.140625" style="78" customWidth="1"/>
    <col min="1276" max="1276" width="29" style="78" customWidth="1"/>
    <col min="1277" max="1277" width="15.85546875" style="78" customWidth="1"/>
    <col min="1278" max="1278" width="25.85546875" style="78" customWidth="1"/>
    <col min="1279" max="1279" width="9.42578125" style="78" customWidth="1"/>
    <col min="1280" max="1280" width="18.28515625" style="78" customWidth="1"/>
    <col min="1281" max="1281" width="16.28515625" style="78" customWidth="1"/>
    <col min="1282" max="1282" width="10.7109375" style="78" customWidth="1"/>
    <col min="1283" max="1285" width="0" style="78" hidden="1" customWidth="1"/>
    <col min="1286" max="1286" width="16.7109375" style="78" customWidth="1"/>
    <col min="1287" max="1287" width="11.42578125" style="78" customWidth="1"/>
    <col min="1288" max="1530" width="9.140625" style="78"/>
    <col min="1531" max="1531" width="4.140625" style="78" customWidth="1"/>
    <col min="1532" max="1532" width="29" style="78" customWidth="1"/>
    <col min="1533" max="1533" width="15.85546875" style="78" customWidth="1"/>
    <col min="1534" max="1534" width="25.85546875" style="78" customWidth="1"/>
    <col min="1535" max="1535" width="9.42578125" style="78" customWidth="1"/>
    <col min="1536" max="1536" width="18.28515625" style="78" customWidth="1"/>
    <col min="1537" max="1537" width="16.28515625" style="78" customWidth="1"/>
    <col min="1538" max="1538" width="10.7109375" style="78" customWidth="1"/>
    <col min="1539" max="1541" width="0" style="78" hidden="1" customWidth="1"/>
    <col min="1542" max="1542" width="16.7109375" style="78" customWidth="1"/>
    <col min="1543" max="1543" width="11.42578125" style="78" customWidth="1"/>
    <col min="1544" max="1786" width="9.140625" style="78"/>
    <col min="1787" max="1787" width="4.140625" style="78" customWidth="1"/>
    <col min="1788" max="1788" width="29" style="78" customWidth="1"/>
    <col min="1789" max="1789" width="15.85546875" style="78" customWidth="1"/>
    <col min="1790" max="1790" width="25.85546875" style="78" customWidth="1"/>
    <col min="1791" max="1791" width="9.42578125" style="78" customWidth="1"/>
    <col min="1792" max="1792" width="18.28515625" style="78" customWidth="1"/>
    <col min="1793" max="1793" width="16.28515625" style="78" customWidth="1"/>
    <col min="1794" max="1794" width="10.7109375" style="78" customWidth="1"/>
    <col min="1795" max="1797" width="0" style="78" hidden="1" customWidth="1"/>
    <col min="1798" max="1798" width="16.7109375" style="78" customWidth="1"/>
    <col min="1799" max="1799" width="11.42578125" style="78" customWidth="1"/>
    <col min="1800" max="2042" width="9.140625" style="78"/>
    <col min="2043" max="2043" width="4.140625" style="78" customWidth="1"/>
    <col min="2044" max="2044" width="29" style="78" customWidth="1"/>
    <col min="2045" max="2045" width="15.85546875" style="78" customWidth="1"/>
    <col min="2046" max="2046" width="25.85546875" style="78" customWidth="1"/>
    <col min="2047" max="2047" width="9.42578125" style="78" customWidth="1"/>
    <col min="2048" max="2048" width="18.28515625" style="78" customWidth="1"/>
    <col min="2049" max="2049" width="16.28515625" style="78" customWidth="1"/>
    <col min="2050" max="2050" width="10.7109375" style="78" customWidth="1"/>
    <col min="2051" max="2053" width="0" style="78" hidden="1" customWidth="1"/>
    <col min="2054" max="2054" width="16.7109375" style="78" customWidth="1"/>
    <col min="2055" max="2055" width="11.42578125" style="78" customWidth="1"/>
    <col min="2056" max="2298" width="9.140625" style="78"/>
    <col min="2299" max="2299" width="4.140625" style="78" customWidth="1"/>
    <col min="2300" max="2300" width="29" style="78" customWidth="1"/>
    <col min="2301" max="2301" width="15.85546875" style="78" customWidth="1"/>
    <col min="2302" max="2302" width="25.85546875" style="78" customWidth="1"/>
    <col min="2303" max="2303" width="9.42578125" style="78" customWidth="1"/>
    <col min="2304" max="2304" width="18.28515625" style="78" customWidth="1"/>
    <col min="2305" max="2305" width="16.28515625" style="78" customWidth="1"/>
    <col min="2306" max="2306" width="10.7109375" style="78" customWidth="1"/>
    <col min="2307" max="2309" width="0" style="78" hidden="1" customWidth="1"/>
    <col min="2310" max="2310" width="16.7109375" style="78" customWidth="1"/>
    <col min="2311" max="2311" width="11.42578125" style="78" customWidth="1"/>
    <col min="2312" max="2554" width="9.140625" style="78"/>
    <col min="2555" max="2555" width="4.140625" style="78" customWidth="1"/>
    <col min="2556" max="2556" width="29" style="78" customWidth="1"/>
    <col min="2557" max="2557" width="15.85546875" style="78" customWidth="1"/>
    <col min="2558" max="2558" width="25.85546875" style="78" customWidth="1"/>
    <col min="2559" max="2559" width="9.42578125" style="78" customWidth="1"/>
    <col min="2560" max="2560" width="18.28515625" style="78" customWidth="1"/>
    <col min="2561" max="2561" width="16.28515625" style="78" customWidth="1"/>
    <col min="2562" max="2562" width="10.7109375" style="78" customWidth="1"/>
    <col min="2563" max="2565" width="0" style="78" hidden="1" customWidth="1"/>
    <col min="2566" max="2566" width="16.7109375" style="78" customWidth="1"/>
    <col min="2567" max="2567" width="11.42578125" style="78" customWidth="1"/>
    <col min="2568" max="2810" width="9.140625" style="78"/>
    <col min="2811" max="2811" width="4.140625" style="78" customWidth="1"/>
    <col min="2812" max="2812" width="29" style="78" customWidth="1"/>
    <col min="2813" max="2813" width="15.85546875" style="78" customWidth="1"/>
    <col min="2814" max="2814" width="25.85546875" style="78" customWidth="1"/>
    <col min="2815" max="2815" width="9.42578125" style="78" customWidth="1"/>
    <col min="2816" max="2816" width="18.28515625" style="78" customWidth="1"/>
    <col min="2817" max="2817" width="16.28515625" style="78" customWidth="1"/>
    <col min="2818" max="2818" width="10.7109375" style="78" customWidth="1"/>
    <col min="2819" max="2821" width="0" style="78" hidden="1" customWidth="1"/>
    <col min="2822" max="2822" width="16.7109375" style="78" customWidth="1"/>
    <col min="2823" max="2823" width="11.42578125" style="78" customWidth="1"/>
    <col min="2824" max="3066" width="9.140625" style="78"/>
    <col min="3067" max="3067" width="4.140625" style="78" customWidth="1"/>
    <col min="3068" max="3068" width="29" style="78" customWidth="1"/>
    <col min="3069" max="3069" width="15.85546875" style="78" customWidth="1"/>
    <col min="3070" max="3070" width="25.85546875" style="78" customWidth="1"/>
    <col min="3071" max="3071" width="9.42578125" style="78" customWidth="1"/>
    <col min="3072" max="3072" width="18.28515625" style="78" customWidth="1"/>
    <col min="3073" max="3073" width="16.28515625" style="78" customWidth="1"/>
    <col min="3074" max="3074" width="10.7109375" style="78" customWidth="1"/>
    <col min="3075" max="3077" width="0" style="78" hidden="1" customWidth="1"/>
    <col min="3078" max="3078" width="16.7109375" style="78" customWidth="1"/>
    <col min="3079" max="3079" width="11.42578125" style="78" customWidth="1"/>
    <col min="3080" max="3322" width="9.140625" style="78"/>
    <col min="3323" max="3323" width="4.140625" style="78" customWidth="1"/>
    <col min="3324" max="3324" width="29" style="78" customWidth="1"/>
    <col min="3325" max="3325" width="15.85546875" style="78" customWidth="1"/>
    <col min="3326" max="3326" width="25.85546875" style="78" customWidth="1"/>
    <col min="3327" max="3327" width="9.42578125" style="78" customWidth="1"/>
    <col min="3328" max="3328" width="18.28515625" style="78" customWidth="1"/>
    <col min="3329" max="3329" width="16.28515625" style="78" customWidth="1"/>
    <col min="3330" max="3330" width="10.7109375" style="78" customWidth="1"/>
    <col min="3331" max="3333" width="0" style="78" hidden="1" customWidth="1"/>
    <col min="3334" max="3334" width="16.7109375" style="78" customWidth="1"/>
    <col min="3335" max="3335" width="11.42578125" style="78" customWidth="1"/>
    <col min="3336" max="3578" width="9.140625" style="78"/>
    <col min="3579" max="3579" width="4.140625" style="78" customWidth="1"/>
    <col min="3580" max="3580" width="29" style="78" customWidth="1"/>
    <col min="3581" max="3581" width="15.85546875" style="78" customWidth="1"/>
    <col min="3582" max="3582" width="25.85546875" style="78" customWidth="1"/>
    <col min="3583" max="3583" width="9.42578125" style="78" customWidth="1"/>
    <col min="3584" max="3584" width="18.28515625" style="78" customWidth="1"/>
    <col min="3585" max="3585" width="16.28515625" style="78" customWidth="1"/>
    <col min="3586" max="3586" width="10.7109375" style="78" customWidth="1"/>
    <col min="3587" max="3589" width="0" style="78" hidden="1" customWidth="1"/>
    <col min="3590" max="3590" width="16.7109375" style="78" customWidth="1"/>
    <col min="3591" max="3591" width="11.42578125" style="78" customWidth="1"/>
    <col min="3592" max="3834" width="9.140625" style="78"/>
    <col min="3835" max="3835" width="4.140625" style="78" customWidth="1"/>
    <col min="3836" max="3836" width="29" style="78" customWidth="1"/>
    <col min="3837" max="3837" width="15.85546875" style="78" customWidth="1"/>
    <col min="3838" max="3838" width="25.85546875" style="78" customWidth="1"/>
    <col min="3839" max="3839" width="9.42578125" style="78" customWidth="1"/>
    <col min="3840" max="3840" width="18.28515625" style="78" customWidth="1"/>
    <col min="3841" max="3841" width="16.28515625" style="78" customWidth="1"/>
    <col min="3842" max="3842" width="10.7109375" style="78" customWidth="1"/>
    <col min="3843" max="3845" width="0" style="78" hidden="1" customWidth="1"/>
    <col min="3846" max="3846" width="16.7109375" style="78" customWidth="1"/>
    <col min="3847" max="3847" width="11.42578125" style="78" customWidth="1"/>
    <col min="3848" max="4090" width="9.140625" style="78"/>
    <col min="4091" max="4091" width="4.140625" style="78" customWidth="1"/>
    <col min="4092" max="4092" width="29" style="78" customWidth="1"/>
    <col min="4093" max="4093" width="15.85546875" style="78" customWidth="1"/>
    <col min="4094" max="4094" width="25.85546875" style="78" customWidth="1"/>
    <col min="4095" max="4095" width="9.42578125" style="78" customWidth="1"/>
    <col min="4096" max="4096" width="18.28515625" style="78" customWidth="1"/>
    <col min="4097" max="4097" width="16.28515625" style="78" customWidth="1"/>
    <col min="4098" max="4098" width="10.7109375" style="78" customWidth="1"/>
    <col min="4099" max="4101" width="0" style="78" hidden="1" customWidth="1"/>
    <col min="4102" max="4102" width="16.7109375" style="78" customWidth="1"/>
    <col min="4103" max="4103" width="11.42578125" style="78" customWidth="1"/>
    <col min="4104" max="4346" width="9.140625" style="78"/>
    <col min="4347" max="4347" width="4.140625" style="78" customWidth="1"/>
    <col min="4348" max="4348" width="29" style="78" customWidth="1"/>
    <col min="4349" max="4349" width="15.85546875" style="78" customWidth="1"/>
    <col min="4350" max="4350" width="25.85546875" style="78" customWidth="1"/>
    <col min="4351" max="4351" width="9.42578125" style="78" customWidth="1"/>
    <col min="4352" max="4352" width="18.28515625" style="78" customWidth="1"/>
    <col min="4353" max="4353" width="16.28515625" style="78" customWidth="1"/>
    <col min="4354" max="4354" width="10.7109375" style="78" customWidth="1"/>
    <col min="4355" max="4357" width="0" style="78" hidden="1" customWidth="1"/>
    <col min="4358" max="4358" width="16.7109375" style="78" customWidth="1"/>
    <col min="4359" max="4359" width="11.42578125" style="78" customWidth="1"/>
    <col min="4360" max="4602" width="9.140625" style="78"/>
    <col min="4603" max="4603" width="4.140625" style="78" customWidth="1"/>
    <col min="4604" max="4604" width="29" style="78" customWidth="1"/>
    <col min="4605" max="4605" width="15.85546875" style="78" customWidth="1"/>
    <col min="4606" max="4606" width="25.85546875" style="78" customWidth="1"/>
    <col min="4607" max="4607" width="9.42578125" style="78" customWidth="1"/>
    <col min="4608" max="4608" width="18.28515625" style="78" customWidth="1"/>
    <col min="4609" max="4609" width="16.28515625" style="78" customWidth="1"/>
    <col min="4610" max="4610" width="10.7109375" style="78" customWidth="1"/>
    <col min="4611" max="4613" width="0" style="78" hidden="1" customWidth="1"/>
    <col min="4614" max="4614" width="16.7109375" style="78" customWidth="1"/>
    <col min="4615" max="4615" width="11.42578125" style="78" customWidth="1"/>
    <col min="4616" max="4858" width="9.140625" style="78"/>
    <col min="4859" max="4859" width="4.140625" style="78" customWidth="1"/>
    <col min="4860" max="4860" width="29" style="78" customWidth="1"/>
    <col min="4861" max="4861" width="15.85546875" style="78" customWidth="1"/>
    <col min="4862" max="4862" width="25.85546875" style="78" customWidth="1"/>
    <col min="4863" max="4863" width="9.42578125" style="78" customWidth="1"/>
    <col min="4864" max="4864" width="18.28515625" style="78" customWidth="1"/>
    <col min="4865" max="4865" width="16.28515625" style="78" customWidth="1"/>
    <col min="4866" max="4866" width="10.7109375" style="78" customWidth="1"/>
    <col min="4867" max="4869" width="0" style="78" hidden="1" customWidth="1"/>
    <col min="4870" max="4870" width="16.7109375" style="78" customWidth="1"/>
    <col min="4871" max="4871" width="11.42578125" style="78" customWidth="1"/>
    <col min="4872" max="5114" width="9.140625" style="78"/>
    <col min="5115" max="5115" width="4.140625" style="78" customWidth="1"/>
    <col min="5116" max="5116" width="29" style="78" customWidth="1"/>
    <col min="5117" max="5117" width="15.85546875" style="78" customWidth="1"/>
    <col min="5118" max="5118" width="25.85546875" style="78" customWidth="1"/>
    <col min="5119" max="5119" width="9.42578125" style="78" customWidth="1"/>
    <col min="5120" max="5120" width="18.28515625" style="78" customWidth="1"/>
    <col min="5121" max="5121" width="16.28515625" style="78" customWidth="1"/>
    <col min="5122" max="5122" width="10.7109375" style="78" customWidth="1"/>
    <col min="5123" max="5125" width="0" style="78" hidden="1" customWidth="1"/>
    <col min="5126" max="5126" width="16.7109375" style="78" customWidth="1"/>
    <col min="5127" max="5127" width="11.42578125" style="78" customWidth="1"/>
    <col min="5128" max="5370" width="9.140625" style="78"/>
    <col min="5371" max="5371" width="4.140625" style="78" customWidth="1"/>
    <col min="5372" max="5372" width="29" style="78" customWidth="1"/>
    <col min="5373" max="5373" width="15.85546875" style="78" customWidth="1"/>
    <col min="5374" max="5374" width="25.85546875" style="78" customWidth="1"/>
    <col min="5375" max="5375" width="9.42578125" style="78" customWidth="1"/>
    <col min="5376" max="5376" width="18.28515625" style="78" customWidth="1"/>
    <col min="5377" max="5377" width="16.28515625" style="78" customWidth="1"/>
    <col min="5378" max="5378" width="10.7109375" style="78" customWidth="1"/>
    <col min="5379" max="5381" width="0" style="78" hidden="1" customWidth="1"/>
    <col min="5382" max="5382" width="16.7109375" style="78" customWidth="1"/>
    <col min="5383" max="5383" width="11.42578125" style="78" customWidth="1"/>
    <col min="5384" max="5626" width="9.140625" style="78"/>
    <col min="5627" max="5627" width="4.140625" style="78" customWidth="1"/>
    <col min="5628" max="5628" width="29" style="78" customWidth="1"/>
    <col min="5629" max="5629" width="15.85546875" style="78" customWidth="1"/>
    <col min="5630" max="5630" width="25.85546875" style="78" customWidth="1"/>
    <col min="5631" max="5631" width="9.42578125" style="78" customWidth="1"/>
    <col min="5632" max="5632" width="18.28515625" style="78" customWidth="1"/>
    <col min="5633" max="5633" width="16.28515625" style="78" customWidth="1"/>
    <col min="5634" max="5634" width="10.7109375" style="78" customWidth="1"/>
    <col min="5635" max="5637" width="0" style="78" hidden="1" customWidth="1"/>
    <col min="5638" max="5638" width="16.7109375" style="78" customWidth="1"/>
    <col min="5639" max="5639" width="11.42578125" style="78" customWidth="1"/>
    <col min="5640" max="5882" width="9.140625" style="78"/>
    <col min="5883" max="5883" width="4.140625" style="78" customWidth="1"/>
    <col min="5884" max="5884" width="29" style="78" customWidth="1"/>
    <col min="5885" max="5885" width="15.85546875" style="78" customWidth="1"/>
    <col min="5886" max="5886" width="25.85546875" style="78" customWidth="1"/>
    <col min="5887" max="5887" width="9.42578125" style="78" customWidth="1"/>
    <col min="5888" max="5888" width="18.28515625" style="78" customWidth="1"/>
    <col min="5889" max="5889" width="16.28515625" style="78" customWidth="1"/>
    <col min="5890" max="5890" width="10.7109375" style="78" customWidth="1"/>
    <col min="5891" max="5893" width="0" style="78" hidden="1" customWidth="1"/>
    <col min="5894" max="5894" width="16.7109375" style="78" customWidth="1"/>
    <col min="5895" max="5895" width="11.42578125" style="78" customWidth="1"/>
    <col min="5896" max="6138" width="9.140625" style="78"/>
    <col min="6139" max="6139" width="4.140625" style="78" customWidth="1"/>
    <col min="6140" max="6140" width="29" style="78" customWidth="1"/>
    <col min="6141" max="6141" width="15.85546875" style="78" customWidth="1"/>
    <col min="6142" max="6142" width="25.85546875" style="78" customWidth="1"/>
    <col min="6143" max="6143" width="9.42578125" style="78" customWidth="1"/>
    <col min="6144" max="6144" width="18.28515625" style="78" customWidth="1"/>
    <col min="6145" max="6145" width="16.28515625" style="78" customWidth="1"/>
    <col min="6146" max="6146" width="10.7109375" style="78" customWidth="1"/>
    <col min="6147" max="6149" width="0" style="78" hidden="1" customWidth="1"/>
    <col min="6150" max="6150" width="16.7109375" style="78" customWidth="1"/>
    <col min="6151" max="6151" width="11.42578125" style="78" customWidth="1"/>
    <col min="6152" max="6394" width="9.140625" style="78"/>
    <col min="6395" max="6395" width="4.140625" style="78" customWidth="1"/>
    <col min="6396" max="6396" width="29" style="78" customWidth="1"/>
    <col min="6397" max="6397" width="15.85546875" style="78" customWidth="1"/>
    <col min="6398" max="6398" width="25.85546875" style="78" customWidth="1"/>
    <col min="6399" max="6399" width="9.42578125" style="78" customWidth="1"/>
    <col min="6400" max="6400" width="18.28515625" style="78" customWidth="1"/>
    <col min="6401" max="6401" width="16.28515625" style="78" customWidth="1"/>
    <col min="6402" max="6402" width="10.7109375" style="78" customWidth="1"/>
    <col min="6403" max="6405" width="0" style="78" hidden="1" customWidth="1"/>
    <col min="6406" max="6406" width="16.7109375" style="78" customWidth="1"/>
    <col min="6407" max="6407" width="11.42578125" style="78" customWidth="1"/>
    <col min="6408" max="6650" width="9.140625" style="78"/>
    <col min="6651" max="6651" width="4.140625" style="78" customWidth="1"/>
    <col min="6652" max="6652" width="29" style="78" customWidth="1"/>
    <col min="6653" max="6653" width="15.85546875" style="78" customWidth="1"/>
    <col min="6654" max="6654" width="25.85546875" style="78" customWidth="1"/>
    <col min="6655" max="6655" width="9.42578125" style="78" customWidth="1"/>
    <col min="6656" max="6656" width="18.28515625" style="78" customWidth="1"/>
    <col min="6657" max="6657" width="16.28515625" style="78" customWidth="1"/>
    <col min="6658" max="6658" width="10.7109375" style="78" customWidth="1"/>
    <col min="6659" max="6661" width="0" style="78" hidden="1" customWidth="1"/>
    <col min="6662" max="6662" width="16.7109375" style="78" customWidth="1"/>
    <col min="6663" max="6663" width="11.42578125" style="78" customWidth="1"/>
    <col min="6664" max="6906" width="9.140625" style="78"/>
    <col min="6907" max="6907" width="4.140625" style="78" customWidth="1"/>
    <col min="6908" max="6908" width="29" style="78" customWidth="1"/>
    <col min="6909" max="6909" width="15.85546875" style="78" customWidth="1"/>
    <col min="6910" max="6910" width="25.85546875" style="78" customWidth="1"/>
    <col min="6911" max="6911" width="9.42578125" style="78" customWidth="1"/>
    <col min="6912" max="6912" width="18.28515625" style="78" customWidth="1"/>
    <col min="6913" max="6913" width="16.28515625" style="78" customWidth="1"/>
    <col min="6914" max="6914" width="10.7109375" style="78" customWidth="1"/>
    <col min="6915" max="6917" width="0" style="78" hidden="1" customWidth="1"/>
    <col min="6918" max="6918" width="16.7109375" style="78" customWidth="1"/>
    <col min="6919" max="6919" width="11.42578125" style="78" customWidth="1"/>
    <col min="6920" max="7162" width="9.140625" style="78"/>
    <col min="7163" max="7163" width="4.140625" style="78" customWidth="1"/>
    <col min="7164" max="7164" width="29" style="78" customWidth="1"/>
    <col min="7165" max="7165" width="15.85546875" style="78" customWidth="1"/>
    <col min="7166" max="7166" width="25.85546875" style="78" customWidth="1"/>
    <col min="7167" max="7167" width="9.42578125" style="78" customWidth="1"/>
    <col min="7168" max="7168" width="18.28515625" style="78" customWidth="1"/>
    <col min="7169" max="7169" width="16.28515625" style="78" customWidth="1"/>
    <col min="7170" max="7170" width="10.7109375" style="78" customWidth="1"/>
    <col min="7171" max="7173" width="0" style="78" hidden="1" customWidth="1"/>
    <col min="7174" max="7174" width="16.7109375" style="78" customWidth="1"/>
    <col min="7175" max="7175" width="11.42578125" style="78" customWidth="1"/>
    <col min="7176" max="7418" width="9.140625" style="78"/>
    <col min="7419" max="7419" width="4.140625" style="78" customWidth="1"/>
    <col min="7420" max="7420" width="29" style="78" customWidth="1"/>
    <col min="7421" max="7421" width="15.85546875" style="78" customWidth="1"/>
    <col min="7422" max="7422" width="25.85546875" style="78" customWidth="1"/>
    <col min="7423" max="7423" width="9.42578125" style="78" customWidth="1"/>
    <col min="7424" max="7424" width="18.28515625" style="78" customWidth="1"/>
    <col min="7425" max="7425" width="16.28515625" style="78" customWidth="1"/>
    <col min="7426" max="7426" width="10.7109375" style="78" customWidth="1"/>
    <col min="7427" max="7429" width="0" style="78" hidden="1" customWidth="1"/>
    <col min="7430" max="7430" width="16.7109375" style="78" customWidth="1"/>
    <col min="7431" max="7431" width="11.42578125" style="78" customWidth="1"/>
    <col min="7432" max="7674" width="9.140625" style="78"/>
    <col min="7675" max="7675" width="4.140625" style="78" customWidth="1"/>
    <col min="7676" max="7676" width="29" style="78" customWidth="1"/>
    <col min="7677" max="7677" width="15.85546875" style="78" customWidth="1"/>
    <col min="7678" max="7678" width="25.85546875" style="78" customWidth="1"/>
    <col min="7679" max="7679" width="9.42578125" style="78" customWidth="1"/>
    <col min="7680" max="7680" width="18.28515625" style="78" customWidth="1"/>
    <col min="7681" max="7681" width="16.28515625" style="78" customWidth="1"/>
    <col min="7682" max="7682" width="10.7109375" style="78" customWidth="1"/>
    <col min="7683" max="7685" width="0" style="78" hidden="1" customWidth="1"/>
    <col min="7686" max="7686" width="16.7109375" style="78" customWidth="1"/>
    <col min="7687" max="7687" width="11.42578125" style="78" customWidth="1"/>
    <col min="7688" max="7930" width="9.140625" style="78"/>
    <col min="7931" max="7931" width="4.140625" style="78" customWidth="1"/>
    <col min="7932" max="7932" width="29" style="78" customWidth="1"/>
    <col min="7933" max="7933" width="15.85546875" style="78" customWidth="1"/>
    <col min="7934" max="7934" width="25.85546875" style="78" customWidth="1"/>
    <col min="7935" max="7935" width="9.42578125" style="78" customWidth="1"/>
    <col min="7936" max="7936" width="18.28515625" style="78" customWidth="1"/>
    <col min="7937" max="7937" width="16.28515625" style="78" customWidth="1"/>
    <col min="7938" max="7938" width="10.7109375" style="78" customWidth="1"/>
    <col min="7939" max="7941" width="0" style="78" hidden="1" customWidth="1"/>
    <col min="7942" max="7942" width="16.7109375" style="78" customWidth="1"/>
    <col min="7943" max="7943" width="11.42578125" style="78" customWidth="1"/>
    <col min="7944" max="8186" width="9.140625" style="78"/>
    <col min="8187" max="8187" width="4.140625" style="78" customWidth="1"/>
    <col min="8188" max="8188" width="29" style="78" customWidth="1"/>
    <col min="8189" max="8189" width="15.85546875" style="78" customWidth="1"/>
    <col min="8190" max="8190" width="25.85546875" style="78" customWidth="1"/>
    <col min="8191" max="8191" width="9.42578125" style="78" customWidth="1"/>
    <col min="8192" max="8192" width="18.28515625" style="78" customWidth="1"/>
    <col min="8193" max="8193" width="16.28515625" style="78" customWidth="1"/>
    <col min="8194" max="8194" width="10.7109375" style="78" customWidth="1"/>
    <col min="8195" max="8197" width="0" style="78" hidden="1" customWidth="1"/>
    <col min="8198" max="8198" width="16.7109375" style="78" customWidth="1"/>
    <col min="8199" max="8199" width="11.42578125" style="78" customWidth="1"/>
    <col min="8200" max="8442" width="9.140625" style="78"/>
    <col min="8443" max="8443" width="4.140625" style="78" customWidth="1"/>
    <col min="8444" max="8444" width="29" style="78" customWidth="1"/>
    <col min="8445" max="8445" width="15.85546875" style="78" customWidth="1"/>
    <col min="8446" max="8446" width="25.85546875" style="78" customWidth="1"/>
    <col min="8447" max="8447" width="9.42578125" style="78" customWidth="1"/>
    <col min="8448" max="8448" width="18.28515625" style="78" customWidth="1"/>
    <col min="8449" max="8449" width="16.28515625" style="78" customWidth="1"/>
    <col min="8450" max="8450" width="10.7109375" style="78" customWidth="1"/>
    <col min="8451" max="8453" width="0" style="78" hidden="1" customWidth="1"/>
    <col min="8454" max="8454" width="16.7109375" style="78" customWidth="1"/>
    <col min="8455" max="8455" width="11.42578125" style="78" customWidth="1"/>
    <col min="8456" max="8698" width="9.140625" style="78"/>
    <col min="8699" max="8699" width="4.140625" style="78" customWidth="1"/>
    <col min="8700" max="8700" width="29" style="78" customWidth="1"/>
    <col min="8701" max="8701" width="15.85546875" style="78" customWidth="1"/>
    <col min="8702" max="8702" width="25.85546875" style="78" customWidth="1"/>
    <col min="8703" max="8703" width="9.42578125" style="78" customWidth="1"/>
    <col min="8704" max="8704" width="18.28515625" style="78" customWidth="1"/>
    <col min="8705" max="8705" width="16.28515625" style="78" customWidth="1"/>
    <col min="8706" max="8706" width="10.7109375" style="78" customWidth="1"/>
    <col min="8707" max="8709" width="0" style="78" hidden="1" customWidth="1"/>
    <col min="8710" max="8710" width="16.7109375" style="78" customWidth="1"/>
    <col min="8711" max="8711" width="11.42578125" style="78" customWidth="1"/>
    <col min="8712" max="8954" width="9.140625" style="78"/>
    <col min="8955" max="8955" width="4.140625" style="78" customWidth="1"/>
    <col min="8956" max="8956" width="29" style="78" customWidth="1"/>
    <col min="8957" max="8957" width="15.85546875" style="78" customWidth="1"/>
    <col min="8958" max="8958" width="25.85546875" style="78" customWidth="1"/>
    <col min="8959" max="8959" width="9.42578125" style="78" customWidth="1"/>
    <col min="8960" max="8960" width="18.28515625" style="78" customWidth="1"/>
    <col min="8961" max="8961" width="16.28515625" style="78" customWidth="1"/>
    <col min="8962" max="8962" width="10.7109375" style="78" customWidth="1"/>
    <col min="8963" max="8965" width="0" style="78" hidden="1" customWidth="1"/>
    <col min="8966" max="8966" width="16.7109375" style="78" customWidth="1"/>
    <col min="8967" max="8967" width="11.42578125" style="78" customWidth="1"/>
    <col min="8968" max="9210" width="9.140625" style="78"/>
    <col min="9211" max="9211" width="4.140625" style="78" customWidth="1"/>
    <col min="9212" max="9212" width="29" style="78" customWidth="1"/>
    <col min="9213" max="9213" width="15.85546875" style="78" customWidth="1"/>
    <col min="9214" max="9214" width="25.85546875" style="78" customWidth="1"/>
    <col min="9215" max="9215" width="9.42578125" style="78" customWidth="1"/>
    <col min="9216" max="9216" width="18.28515625" style="78" customWidth="1"/>
    <col min="9217" max="9217" width="16.28515625" style="78" customWidth="1"/>
    <col min="9218" max="9218" width="10.7109375" style="78" customWidth="1"/>
    <col min="9219" max="9221" width="0" style="78" hidden="1" customWidth="1"/>
    <col min="9222" max="9222" width="16.7109375" style="78" customWidth="1"/>
    <col min="9223" max="9223" width="11.42578125" style="78" customWidth="1"/>
    <col min="9224" max="9466" width="9.140625" style="78"/>
    <col min="9467" max="9467" width="4.140625" style="78" customWidth="1"/>
    <col min="9468" max="9468" width="29" style="78" customWidth="1"/>
    <col min="9469" max="9469" width="15.85546875" style="78" customWidth="1"/>
    <col min="9470" max="9470" width="25.85546875" style="78" customWidth="1"/>
    <col min="9471" max="9471" width="9.42578125" style="78" customWidth="1"/>
    <col min="9472" max="9472" width="18.28515625" style="78" customWidth="1"/>
    <col min="9473" max="9473" width="16.28515625" style="78" customWidth="1"/>
    <col min="9474" max="9474" width="10.7109375" style="78" customWidth="1"/>
    <col min="9475" max="9477" width="0" style="78" hidden="1" customWidth="1"/>
    <col min="9478" max="9478" width="16.7109375" style="78" customWidth="1"/>
    <col min="9479" max="9479" width="11.42578125" style="78" customWidth="1"/>
    <col min="9480" max="9722" width="9.140625" style="78"/>
    <col min="9723" max="9723" width="4.140625" style="78" customWidth="1"/>
    <col min="9724" max="9724" width="29" style="78" customWidth="1"/>
    <col min="9725" max="9725" width="15.85546875" style="78" customWidth="1"/>
    <col min="9726" max="9726" width="25.85546875" style="78" customWidth="1"/>
    <col min="9727" max="9727" width="9.42578125" style="78" customWidth="1"/>
    <col min="9728" max="9728" width="18.28515625" style="78" customWidth="1"/>
    <col min="9729" max="9729" width="16.28515625" style="78" customWidth="1"/>
    <col min="9730" max="9730" width="10.7109375" style="78" customWidth="1"/>
    <col min="9731" max="9733" width="0" style="78" hidden="1" customWidth="1"/>
    <col min="9734" max="9734" width="16.7109375" style="78" customWidth="1"/>
    <col min="9735" max="9735" width="11.42578125" style="78" customWidth="1"/>
    <col min="9736" max="9978" width="9.140625" style="78"/>
    <col min="9979" max="9979" width="4.140625" style="78" customWidth="1"/>
    <col min="9980" max="9980" width="29" style="78" customWidth="1"/>
    <col min="9981" max="9981" width="15.85546875" style="78" customWidth="1"/>
    <col min="9982" max="9982" width="25.85546875" style="78" customWidth="1"/>
    <col min="9983" max="9983" width="9.42578125" style="78" customWidth="1"/>
    <col min="9984" max="9984" width="18.28515625" style="78" customWidth="1"/>
    <col min="9985" max="9985" width="16.28515625" style="78" customWidth="1"/>
    <col min="9986" max="9986" width="10.7109375" style="78" customWidth="1"/>
    <col min="9987" max="9989" width="0" style="78" hidden="1" customWidth="1"/>
    <col min="9990" max="9990" width="16.7109375" style="78" customWidth="1"/>
    <col min="9991" max="9991" width="11.42578125" style="78" customWidth="1"/>
    <col min="9992" max="10234" width="9.140625" style="78"/>
    <col min="10235" max="10235" width="4.140625" style="78" customWidth="1"/>
    <col min="10236" max="10236" width="29" style="78" customWidth="1"/>
    <col min="10237" max="10237" width="15.85546875" style="78" customWidth="1"/>
    <col min="10238" max="10238" width="25.85546875" style="78" customWidth="1"/>
    <col min="10239" max="10239" width="9.42578125" style="78" customWidth="1"/>
    <col min="10240" max="10240" width="18.28515625" style="78" customWidth="1"/>
    <col min="10241" max="10241" width="16.28515625" style="78" customWidth="1"/>
    <col min="10242" max="10242" width="10.7109375" style="78" customWidth="1"/>
    <col min="10243" max="10245" width="0" style="78" hidden="1" customWidth="1"/>
    <col min="10246" max="10246" width="16.7109375" style="78" customWidth="1"/>
    <col min="10247" max="10247" width="11.42578125" style="78" customWidth="1"/>
    <col min="10248" max="10490" width="9.140625" style="78"/>
    <col min="10491" max="10491" width="4.140625" style="78" customWidth="1"/>
    <col min="10492" max="10492" width="29" style="78" customWidth="1"/>
    <col min="10493" max="10493" width="15.85546875" style="78" customWidth="1"/>
    <col min="10494" max="10494" width="25.85546875" style="78" customWidth="1"/>
    <col min="10495" max="10495" width="9.42578125" style="78" customWidth="1"/>
    <col min="10496" max="10496" width="18.28515625" style="78" customWidth="1"/>
    <col min="10497" max="10497" width="16.28515625" style="78" customWidth="1"/>
    <col min="10498" max="10498" width="10.7109375" style="78" customWidth="1"/>
    <col min="10499" max="10501" width="0" style="78" hidden="1" customWidth="1"/>
    <col min="10502" max="10502" width="16.7109375" style="78" customWidth="1"/>
    <col min="10503" max="10503" width="11.42578125" style="78" customWidth="1"/>
    <col min="10504" max="10746" width="9.140625" style="78"/>
    <col min="10747" max="10747" width="4.140625" style="78" customWidth="1"/>
    <col min="10748" max="10748" width="29" style="78" customWidth="1"/>
    <col min="10749" max="10749" width="15.85546875" style="78" customWidth="1"/>
    <col min="10750" max="10750" width="25.85546875" style="78" customWidth="1"/>
    <col min="10751" max="10751" width="9.42578125" style="78" customWidth="1"/>
    <col min="10752" max="10752" width="18.28515625" style="78" customWidth="1"/>
    <col min="10753" max="10753" width="16.28515625" style="78" customWidth="1"/>
    <col min="10754" max="10754" width="10.7109375" style="78" customWidth="1"/>
    <col min="10755" max="10757" width="0" style="78" hidden="1" customWidth="1"/>
    <col min="10758" max="10758" width="16.7109375" style="78" customWidth="1"/>
    <col min="10759" max="10759" width="11.42578125" style="78" customWidth="1"/>
    <col min="10760" max="11002" width="9.140625" style="78"/>
    <col min="11003" max="11003" width="4.140625" style="78" customWidth="1"/>
    <col min="11004" max="11004" width="29" style="78" customWidth="1"/>
    <col min="11005" max="11005" width="15.85546875" style="78" customWidth="1"/>
    <col min="11006" max="11006" width="25.85546875" style="78" customWidth="1"/>
    <col min="11007" max="11007" width="9.42578125" style="78" customWidth="1"/>
    <col min="11008" max="11008" width="18.28515625" style="78" customWidth="1"/>
    <col min="11009" max="11009" width="16.28515625" style="78" customWidth="1"/>
    <col min="11010" max="11010" width="10.7109375" style="78" customWidth="1"/>
    <col min="11011" max="11013" width="0" style="78" hidden="1" customWidth="1"/>
    <col min="11014" max="11014" width="16.7109375" style="78" customWidth="1"/>
    <col min="11015" max="11015" width="11.42578125" style="78" customWidth="1"/>
    <col min="11016" max="11258" width="9.140625" style="78"/>
    <col min="11259" max="11259" width="4.140625" style="78" customWidth="1"/>
    <col min="11260" max="11260" width="29" style="78" customWidth="1"/>
    <col min="11261" max="11261" width="15.85546875" style="78" customWidth="1"/>
    <col min="11262" max="11262" width="25.85546875" style="78" customWidth="1"/>
    <col min="11263" max="11263" width="9.42578125" style="78" customWidth="1"/>
    <col min="11264" max="11264" width="18.28515625" style="78" customWidth="1"/>
    <col min="11265" max="11265" width="16.28515625" style="78" customWidth="1"/>
    <col min="11266" max="11266" width="10.7109375" style="78" customWidth="1"/>
    <col min="11267" max="11269" width="0" style="78" hidden="1" customWidth="1"/>
    <col min="11270" max="11270" width="16.7109375" style="78" customWidth="1"/>
    <col min="11271" max="11271" width="11.42578125" style="78" customWidth="1"/>
    <col min="11272" max="11514" width="9.140625" style="78"/>
    <col min="11515" max="11515" width="4.140625" style="78" customWidth="1"/>
    <col min="11516" max="11516" width="29" style="78" customWidth="1"/>
    <col min="11517" max="11517" width="15.85546875" style="78" customWidth="1"/>
    <col min="11518" max="11518" width="25.85546875" style="78" customWidth="1"/>
    <col min="11519" max="11519" width="9.42578125" style="78" customWidth="1"/>
    <col min="11520" max="11520" width="18.28515625" style="78" customWidth="1"/>
    <col min="11521" max="11521" width="16.28515625" style="78" customWidth="1"/>
    <col min="11522" max="11522" width="10.7109375" style="78" customWidth="1"/>
    <col min="11523" max="11525" width="0" style="78" hidden="1" customWidth="1"/>
    <col min="11526" max="11526" width="16.7109375" style="78" customWidth="1"/>
    <col min="11527" max="11527" width="11.42578125" style="78" customWidth="1"/>
    <col min="11528" max="11770" width="9.140625" style="78"/>
    <col min="11771" max="11771" width="4.140625" style="78" customWidth="1"/>
    <col min="11772" max="11772" width="29" style="78" customWidth="1"/>
    <col min="11773" max="11773" width="15.85546875" style="78" customWidth="1"/>
    <col min="11774" max="11774" width="25.85546875" style="78" customWidth="1"/>
    <col min="11775" max="11775" width="9.42578125" style="78" customWidth="1"/>
    <col min="11776" max="11776" width="18.28515625" style="78" customWidth="1"/>
    <col min="11777" max="11777" width="16.28515625" style="78" customWidth="1"/>
    <col min="11778" max="11778" width="10.7109375" style="78" customWidth="1"/>
    <col min="11779" max="11781" width="0" style="78" hidden="1" customWidth="1"/>
    <col min="11782" max="11782" width="16.7109375" style="78" customWidth="1"/>
    <col min="11783" max="11783" width="11.42578125" style="78" customWidth="1"/>
    <col min="11784" max="12026" width="9.140625" style="78"/>
    <col min="12027" max="12027" width="4.140625" style="78" customWidth="1"/>
    <col min="12028" max="12028" width="29" style="78" customWidth="1"/>
    <col min="12029" max="12029" width="15.85546875" style="78" customWidth="1"/>
    <col min="12030" max="12030" width="25.85546875" style="78" customWidth="1"/>
    <col min="12031" max="12031" width="9.42578125" style="78" customWidth="1"/>
    <col min="12032" max="12032" width="18.28515625" style="78" customWidth="1"/>
    <col min="12033" max="12033" width="16.28515625" style="78" customWidth="1"/>
    <col min="12034" max="12034" width="10.7109375" style="78" customWidth="1"/>
    <col min="12035" max="12037" width="0" style="78" hidden="1" customWidth="1"/>
    <col min="12038" max="12038" width="16.7109375" style="78" customWidth="1"/>
    <col min="12039" max="12039" width="11.42578125" style="78" customWidth="1"/>
    <col min="12040" max="12282" width="9.140625" style="78"/>
    <col min="12283" max="12283" width="4.140625" style="78" customWidth="1"/>
    <col min="12284" max="12284" width="29" style="78" customWidth="1"/>
    <col min="12285" max="12285" width="15.85546875" style="78" customWidth="1"/>
    <col min="12286" max="12286" width="25.85546875" style="78" customWidth="1"/>
    <col min="12287" max="12287" width="9.42578125" style="78" customWidth="1"/>
    <col min="12288" max="12288" width="18.28515625" style="78" customWidth="1"/>
    <col min="12289" max="12289" width="16.28515625" style="78" customWidth="1"/>
    <col min="12290" max="12290" width="10.7109375" style="78" customWidth="1"/>
    <col min="12291" max="12293" width="0" style="78" hidden="1" customWidth="1"/>
    <col min="12294" max="12294" width="16.7109375" style="78" customWidth="1"/>
    <col min="12295" max="12295" width="11.42578125" style="78" customWidth="1"/>
    <col min="12296" max="12538" width="9.140625" style="78"/>
    <col min="12539" max="12539" width="4.140625" style="78" customWidth="1"/>
    <col min="12540" max="12540" width="29" style="78" customWidth="1"/>
    <col min="12541" max="12541" width="15.85546875" style="78" customWidth="1"/>
    <col min="12542" max="12542" width="25.85546875" style="78" customWidth="1"/>
    <col min="12543" max="12543" width="9.42578125" style="78" customWidth="1"/>
    <col min="12544" max="12544" width="18.28515625" style="78" customWidth="1"/>
    <col min="12545" max="12545" width="16.28515625" style="78" customWidth="1"/>
    <col min="12546" max="12546" width="10.7109375" style="78" customWidth="1"/>
    <col min="12547" max="12549" width="0" style="78" hidden="1" customWidth="1"/>
    <col min="12550" max="12550" width="16.7109375" style="78" customWidth="1"/>
    <col min="12551" max="12551" width="11.42578125" style="78" customWidth="1"/>
    <col min="12552" max="12794" width="9.140625" style="78"/>
    <col min="12795" max="12795" width="4.140625" style="78" customWidth="1"/>
    <col min="12796" max="12796" width="29" style="78" customWidth="1"/>
    <col min="12797" max="12797" width="15.85546875" style="78" customWidth="1"/>
    <col min="12798" max="12798" width="25.85546875" style="78" customWidth="1"/>
    <col min="12799" max="12799" width="9.42578125" style="78" customWidth="1"/>
    <col min="12800" max="12800" width="18.28515625" style="78" customWidth="1"/>
    <col min="12801" max="12801" width="16.28515625" style="78" customWidth="1"/>
    <col min="12802" max="12802" width="10.7109375" style="78" customWidth="1"/>
    <col min="12803" max="12805" width="0" style="78" hidden="1" customWidth="1"/>
    <col min="12806" max="12806" width="16.7109375" style="78" customWidth="1"/>
    <col min="12807" max="12807" width="11.42578125" style="78" customWidth="1"/>
    <col min="12808" max="13050" width="9.140625" style="78"/>
    <col min="13051" max="13051" width="4.140625" style="78" customWidth="1"/>
    <col min="13052" max="13052" width="29" style="78" customWidth="1"/>
    <col min="13053" max="13053" width="15.85546875" style="78" customWidth="1"/>
    <col min="13054" max="13054" width="25.85546875" style="78" customWidth="1"/>
    <col min="13055" max="13055" width="9.42578125" style="78" customWidth="1"/>
    <col min="13056" max="13056" width="18.28515625" style="78" customWidth="1"/>
    <col min="13057" max="13057" width="16.28515625" style="78" customWidth="1"/>
    <col min="13058" max="13058" width="10.7109375" style="78" customWidth="1"/>
    <col min="13059" max="13061" width="0" style="78" hidden="1" customWidth="1"/>
    <col min="13062" max="13062" width="16.7109375" style="78" customWidth="1"/>
    <col min="13063" max="13063" width="11.42578125" style="78" customWidth="1"/>
    <col min="13064" max="13306" width="9.140625" style="78"/>
    <col min="13307" max="13307" width="4.140625" style="78" customWidth="1"/>
    <col min="13308" max="13308" width="29" style="78" customWidth="1"/>
    <col min="13309" max="13309" width="15.85546875" style="78" customWidth="1"/>
    <col min="13310" max="13310" width="25.85546875" style="78" customWidth="1"/>
    <col min="13311" max="13311" width="9.42578125" style="78" customWidth="1"/>
    <col min="13312" max="13312" width="18.28515625" style="78" customWidth="1"/>
    <col min="13313" max="13313" width="16.28515625" style="78" customWidth="1"/>
    <col min="13314" max="13314" width="10.7109375" style="78" customWidth="1"/>
    <col min="13315" max="13317" width="0" style="78" hidden="1" customWidth="1"/>
    <col min="13318" max="13318" width="16.7109375" style="78" customWidth="1"/>
    <col min="13319" max="13319" width="11.42578125" style="78" customWidth="1"/>
    <col min="13320" max="13562" width="9.140625" style="78"/>
    <col min="13563" max="13563" width="4.140625" style="78" customWidth="1"/>
    <col min="13564" max="13564" width="29" style="78" customWidth="1"/>
    <col min="13565" max="13565" width="15.85546875" style="78" customWidth="1"/>
    <col min="13566" max="13566" width="25.85546875" style="78" customWidth="1"/>
    <col min="13567" max="13567" width="9.42578125" style="78" customWidth="1"/>
    <col min="13568" max="13568" width="18.28515625" style="78" customWidth="1"/>
    <col min="13569" max="13569" width="16.28515625" style="78" customWidth="1"/>
    <col min="13570" max="13570" width="10.7109375" style="78" customWidth="1"/>
    <col min="13571" max="13573" width="0" style="78" hidden="1" customWidth="1"/>
    <col min="13574" max="13574" width="16.7109375" style="78" customWidth="1"/>
    <col min="13575" max="13575" width="11.42578125" style="78" customWidth="1"/>
    <col min="13576" max="13818" width="9.140625" style="78"/>
    <col min="13819" max="13819" width="4.140625" style="78" customWidth="1"/>
    <col min="13820" max="13820" width="29" style="78" customWidth="1"/>
    <col min="13821" max="13821" width="15.85546875" style="78" customWidth="1"/>
    <col min="13822" max="13822" width="25.85546875" style="78" customWidth="1"/>
    <col min="13823" max="13823" width="9.42578125" style="78" customWidth="1"/>
    <col min="13824" max="13824" width="18.28515625" style="78" customWidth="1"/>
    <col min="13825" max="13825" width="16.28515625" style="78" customWidth="1"/>
    <col min="13826" max="13826" width="10.7109375" style="78" customWidth="1"/>
    <col min="13827" max="13829" width="0" style="78" hidden="1" customWidth="1"/>
    <col min="13830" max="13830" width="16.7109375" style="78" customWidth="1"/>
    <col min="13831" max="13831" width="11.42578125" style="78" customWidth="1"/>
    <col min="13832" max="14074" width="9.140625" style="78"/>
    <col min="14075" max="14075" width="4.140625" style="78" customWidth="1"/>
    <col min="14076" max="14076" width="29" style="78" customWidth="1"/>
    <col min="14077" max="14077" width="15.85546875" style="78" customWidth="1"/>
    <col min="14078" max="14078" width="25.85546875" style="78" customWidth="1"/>
    <col min="14079" max="14079" width="9.42578125" style="78" customWidth="1"/>
    <col min="14080" max="14080" width="18.28515625" style="78" customWidth="1"/>
    <col min="14081" max="14081" width="16.28515625" style="78" customWidth="1"/>
    <col min="14082" max="14082" width="10.7109375" style="78" customWidth="1"/>
    <col min="14083" max="14085" width="0" style="78" hidden="1" customWidth="1"/>
    <col min="14086" max="14086" width="16.7109375" style="78" customWidth="1"/>
    <col min="14087" max="14087" width="11.42578125" style="78" customWidth="1"/>
    <col min="14088" max="14330" width="9.140625" style="78"/>
    <col min="14331" max="14331" width="4.140625" style="78" customWidth="1"/>
    <col min="14332" max="14332" width="29" style="78" customWidth="1"/>
    <col min="14333" max="14333" width="15.85546875" style="78" customWidth="1"/>
    <col min="14334" max="14334" width="25.85546875" style="78" customWidth="1"/>
    <col min="14335" max="14335" width="9.42578125" style="78" customWidth="1"/>
    <col min="14336" max="14336" width="18.28515625" style="78" customWidth="1"/>
    <col min="14337" max="14337" width="16.28515625" style="78" customWidth="1"/>
    <col min="14338" max="14338" width="10.7109375" style="78" customWidth="1"/>
    <col min="14339" max="14341" width="0" style="78" hidden="1" customWidth="1"/>
    <col min="14342" max="14342" width="16.7109375" style="78" customWidth="1"/>
    <col min="14343" max="14343" width="11.42578125" style="78" customWidth="1"/>
    <col min="14344" max="14586" width="9.140625" style="78"/>
    <col min="14587" max="14587" width="4.140625" style="78" customWidth="1"/>
    <col min="14588" max="14588" width="29" style="78" customWidth="1"/>
    <col min="14589" max="14589" width="15.85546875" style="78" customWidth="1"/>
    <col min="14590" max="14590" width="25.85546875" style="78" customWidth="1"/>
    <col min="14591" max="14591" width="9.42578125" style="78" customWidth="1"/>
    <col min="14592" max="14592" width="18.28515625" style="78" customWidth="1"/>
    <col min="14593" max="14593" width="16.28515625" style="78" customWidth="1"/>
    <col min="14594" max="14594" width="10.7109375" style="78" customWidth="1"/>
    <col min="14595" max="14597" width="0" style="78" hidden="1" customWidth="1"/>
    <col min="14598" max="14598" width="16.7109375" style="78" customWidth="1"/>
    <col min="14599" max="14599" width="11.42578125" style="78" customWidth="1"/>
    <col min="14600" max="14842" width="9.140625" style="78"/>
    <col min="14843" max="14843" width="4.140625" style="78" customWidth="1"/>
    <col min="14844" max="14844" width="29" style="78" customWidth="1"/>
    <col min="14845" max="14845" width="15.85546875" style="78" customWidth="1"/>
    <col min="14846" max="14846" width="25.85546875" style="78" customWidth="1"/>
    <col min="14847" max="14847" width="9.42578125" style="78" customWidth="1"/>
    <col min="14848" max="14848" width="18.28515625" style="78" customWidth="1"/>
    <col min="14849" max="14849" width="16.28515625" style="78" customWidth="1"/>
    <col min="14850" max="14850" width="10.7109375" style="78" customWidth="1"/>
    <col min="14851" max="14853" width="0" style="78" hidden="1" customWidth="1"/>
    <col min="14854" max="14854" width="16.7109375" style="78" customWidth="1"/>
    <col min="14855" max="14855" width="11.42578125" style="78" customWidth="1"/>
    <col min="14856" max="15098" width="9.140625" style="78"/>
    <col min="15099" max="15099" width="4.140625" style="78" customWidth="1"/>
    <col min="15100" max="15100" width="29" style="78" customWidth="1"/>
    <col min="15101" max="15101" width="15.85546875" style="78" customWidth="1"/>
    <col min="15102" max="15102" width="25.85546875" style="78" customWidth="1"/>
    <col min="15103" max="15103" width="9.42578125" style="78" customWidth="1"/>
    <col min="15104" max="15104" width="18.28515625" style="78" customWidth="1"/>
    <col min="15105" max="15105" width="16.28515625" style="78" customWidth="1"/>
    <col min="15106" max="15106" width="10.7109375" style="78" customWidth="1"/>
    <col min="15107" max="15109" width="0" style="78" hidden="1" customWidth="1"/>
    <col min="15110" max="15110" width="16.7109375" style="78" customWidth="1"/>
    <col min="15111" max="15111" width="11.42578125" style="78" customWidth="1"/>
    <col min="15112" max="15354" width="9.140625" style="78"/>
    <col min="15355" max="15355" width="4.140625" style="78" customWidth="1"/>
    <col min="15356" max="15356" width="29" style="78" customWidth="1"/>
    <col min="15357" max="15357" width="15.85546875" style="78" customWidth="1"/>
    <col min="15358" max="15358" width="25.85546875" style="78" customWidth="1"/>
    <col min="15359" max="15359" width="9.42578125" style="78" customWidth="1"/>
    <col min="15360" max="15360" width="18.28515625" style="78" customWidth="1"/>
    <col min="15361" max="15361" width="16.28515625" style="78" customWidth="1"/>
    <col min="15362" max="15362" width="10.7109375" style="78" customWidth="1"/>
    <col min="15363" max="15365" width="0" style="78" hidden="1" customWidth="1"/>
    <col min="15366" max="15366" width="16.7109375" style="78" customWidth="1"/>
    <col min="15367" max="15367" width="11.42578125" style="78" customWidth="1"/>
    <col min="15368" max="15610" width="9.140625" style="78"/>
    <col min="15611" max="15611" width="4.140625" style="78" customWidth="1"/>
    <col min="15612" max="15612" width="29" style="78" customWidth="1"/>
    <col min="15613" max="15613" width="15.85546875" style="78" customWidth="1"/>
    <col min="15614" max="15614" width="25.85546875" style="78" customWidth="1"/>
    <col min="15615" max="15615" width="9.42578125" style="78" customWidth="1"/>
    <col min="15616" max="15616" width="18.28515625" style="78" customWidth="1"/>
    <col min="15617" max="15617" width="16.28515625" style="78" customWidth="1"/>
    <col min="15618" max="15618" width="10.7109375" style="78" customWidth="1"/>
    <col min="15619" max="15621" width="0" style="78" hidden="1" customWidth="1"/>
    <col min="15622" max="15622" width="16.7109375" style="78" customWidth="1"/>
    <col min="15623" max="15623" width="11.42578125" style="78" customWidth="1"/>
    <col min="15624" max="15866" width="9.140625" style="78"/>
    <col min="15867" max="15867" width="4.140625" style="78" customWidth="1"/>
    <col min="15868" max="15868" width="29" style="78" customWidth="1"/>
    <col min="15869" max="15869" width="15.85546875" style="78" customWidth="1"/>
    <col min="15870" max="15870" width="25.85546875" style="78" customWidth="1"/>
    <col min="15871" max="15871" width="9.42578125" style="78" customWidth="1"/>
    <col min="15872" max="15872" width="18.28515625" style="78" customWidth="1"/>
    <col min="15873" max="15873" width="16.28515625" style="78" customWidth="1"/>
    <col min="15874" max="15874" width="10.7109375" style="78" customWidth="1"/>
    <col min="15875" max="15877" width="0" style="78" hidden="1" customWidth="1"/>
    <col min="15878" max="15878" width="16.7109375" style="78" customWidth="1"/>
    <col min="15879" max="15879" width="11.42578125" style="78" customWidth="1"/>
    <col min="15880" max="16122" width="9.140625" style="78"/>
    <col min="16123" max="16123" width="4.140625" style="78" customWidth="1"/>
    <col min="16124" max="16124" width="29" style="78" customWidth="1"/>
    <col min="16125" max="16125" width="15.85546875" style="78" customWidth="1"/>
    <col min="16126" max="16126" width="25.85546875" style="78" customWidth="1"/>
    <col min="16127" max="16127" width="9.42578125" style="78" customWidth="1"/>
    <col min="16128" max="16128" width="18.28515625" style="78" customWidth="1"/>
    <col min="16129" max="16129" width="16.28515625" style="78" customWidth="1"/>
    <col min="16130" max="16130" width="10.7109375" style="78" customWidth="1"/>
    <col min="16131" max="16133" width="0" style="78" hidden="1" customWidth="1"/>
    <col min="16134" max="16134" width="16.7109375" style="78" customWidth="1"/>
    <col min="16135" max="16135" width="11.42578125" style="78" customWidth="1"/>
    <col min="16136" max="16384" width="9.140625" style="78"/>
  </cols>
  <sheetData>
    <row r="1" spans="1:250" ht="14.25" x14ac:dyDescent="0.2">
      <c r="I1" s="296" t="s">
        <v>178</v>
      </c>
    </row>
    <row r="2" spans="1:250" s="83" customFormat="1" ht="19.5" customHeight="1" x14ac:dyDescent="0.2">
      <c r="A2" s="135"/>
      <c r="B2" s="135"/>
      <c r="C2" s="135"/>
      <c r="D2" s="135"/>
      <c r="N2" s="285"/>
      <c r="O2" s="285"/>
    </row>
    <row r="3" spans="1:250" s="83" customFormat="1" ht="19.5" hidden="1" customHeight="1" x14ac:dyDescent="0.2">
      <c r="A3" s="135"/>
      <c r="B3" s="135"/>
      <c r="C3" s="135"/>
      <c r="D3" s="135"/>
      <c r="E3" s="270"/>
      <c r="G3" s="270"/>
      <c r="H3" s="78"/>
      <c r="I3" s="244" t="s">
        <v>178</v>
      </c>
      <c r="J3" s="78"/>
      <c r="K3" s="78"/>
      <c r="L3" s="243"/>
      <c r="M3" s="78"/>
      <c r="N3" s="285"/>
      <c r="O3" s="285"/>
    </row>
    <row r="4" spans="1:250" s="83" customFormat="1" ht="19.5" hidden="1" customHeight="1" x14ac:dyDescent="0.2">
      <c r="A4" s="135"/>
      <c r="B4" s="135"/>
      <c r="C4" s="135"/>
      <c r="D4" s="135"/>
      <c r="E4" s="270"/>
      <c r="G4" s="270"/>
      <c r="H4" s="195"/>
      <c r="I4" s="293" t="s">
        <v>179</v>
      </c>
      <c r="J4" s="294"/>
      <c r="K4" s="294"/>
      <c r="L4" s="295"/>
      <c r="M4" s="287" t="s">
        <v>180</v>
      </c>
      <c r="N4" s="285"/>
      <c r="O4" s="285"/>
    </row>
    <row r="5" spans="1:250" s="83" customFormat="1" ht="19.5" customHeight="1" x14ac:dyDescent="0.2">
      <c r="D5" s="107"/>
      <c r="H5" s="195"/>
      <c r="I5" s="288" t="s">
        <v>181</v>
      </c>
      <c r="J5" s="288" t="s">
        <v>182</v>
      </c>
      <c r="K5" s="288" t="s">
        <v>183</v>
      </c>
      <c r="L5" s="289" t="s">
        <v>184</v>
      </c>
      <c r="M5" s="290"/>
      <c r="N5" s="285"/>
      <c r="O5" s="285"/>
    </row>
    <row r="6" spans="1:250" s="83" customFormat="1" ht="19.5" customHeight="1" x14ac:dyDescent="0.2">
      <c r="D6" s="107"/>
      <c r="E6" s="270"/>
      <c r="G6" s="271"/>
      <c r="H6" s="245" t="s">
        <v>185</v>
      </c>
      <c r="I6" s="242">
        <v>0.01</v>
      </c>
      <c r="J6" s="242">
        <v>0.15</v>
      </c>
      <c r="K6" s="242">
        <v>1.5</v>
      </c>
      <c r="L6" s="246">
        <f>J6-(J6-J7)*(M16-I6)/(I7-I6)</f>
        <v>0.16</v>
      </c>
      <c r="N6" s="285"/>
      <c r="O6" s="285"/>
    </row>
    <row r="7" spans="1:250" ht="20.25" customHeight="1" x14ac:dyDescent="0.2">
      <c r="A7" s="679" t="s">
        <v>317</v>
      </c>
      <c r="B7" s="679"/>
      <c r="C7" s="679"/>
      <c r="D7" s="679"/>
      <c r="E7" s="679"/>
      <c r="F7" s="679"/>
      <c r="G7" s="679"/>
      <c r="H7" s="195"/>
      <c r="I7" s="242">
        <v>0.05</v>
      </c>
      <c r="J7" s="242">
        <v>0.11</v>
      </c>
      <c r="K7" s="242">
        <v>5.5</v>
      </c>
      <c r="L7" s="246">
        <f>J7-(J7-J8)*(M16-I7)/(I8-I7)</f>
        <v>0.13500000000000001</v>
      </c>
      <c r="M7" s="247"/>
      <c r="N7" s="247"/>
      <c r="O7" s="285"/>
    </row>
    <row r="8" spans="1:250" s="232" customFormat="1" ht="13.5" x14ac:dyDescent="0.2">
      <c r="A8" s="764"/>
      <c r="B8" s="764"/>
      <c r="C8" s="764"/>
      <c r="D8" s="764"/>
      <c r="E8" s="764"/>
      <c r="F8" s="764"/>
      <c r="G8" s="764"/>
      <c r="H8" s="195"/>
      <c r="I8" s="242">
        <v>0.1</v>
      </c>
      <c r="J8" s="242">
        <v>8.5000000000000006E-2</v>
      </c>
      <c r="K8" s="242">
        <v>8.5</v>
      </c>
      <c r="L8" s="246">
        <f>J8-(J8-J9)*(M16-I8)/(I9-I8)</f>
        <v>0.10500000000000002</v>
      </c>
      <c r="M8" s="247"/>
      <c r="N8" s="247"/>
      <c r="O8" s="285"/>
    </row>
    <row r="9" spans="1:250" s="232" customFormat="1" ht="80.25" customHeight="1" x14ac:dyDescent="0.2">
      <c r="A9" s="76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65"/>
      <c r="C9" s="765"/>
      <c r="D9" s="765"/>
      <c r="E9" s="765"/>
      <c r="F9" s="765"/>
      <c r="G9" s="765"/>
      <c r="H9" s="195"/>
      <c r="I9" s="242">
        <v>0.15</v>
      </c>
      <c r="J9" s="242">
        <v>7.4999999999999997E-2</v>
      </c>
      <c r="K9" s="242">
        <v>11.25</v>
      </c>
      <c r="L9" s="246">
        <f>J9-(J9-J10)*(M16-I9)/(I10-I9)</f>
        <v>9.8999999999999977E-2</v>
      </c>
      <c r="M9" s="247"/>
      <c r="N9" s="247"/>
      <c r="O9" s="285"/>
    </row>
    <row r="10" spans="1:250" s="83" customFormat="1" ht="17.25" customHeight="1" thickBot="1" x14ac:dyDescent="0.25">
      <c r="A10" s="110"/>
      <c r="B10" s="86"/>
      <c r="C10" s="86"/>
      <c r="D10" s="86"/>
      <c r="E10" s="86"/>
      <c r="F10" s="86"/>
      <c r="G10" s="86"/>
      <c r="H10" s="195"/>
      <c r="I10" s="242">
        <v>0.2</v>
      </c>
      <c r="J10" s="242">
        <v>6.7000000000000004E-2</v>
      </c>
      <c r="K10" s="242">
        <v>13.4</v>
      </c>
      <c r="L10" s="246">
        <f>J10-(J10-J11)*(M16-I10)/(I11-I10)</f>
        <v>0.10300000000000002</v>
      </c>
      <c r="M10" s="247"/>
      <c r="N10" s="247"/>
      <c r="O10" s="285"/>
    </row>
    <row r="11" spans="1:250" s="232" customFormat="1" ht="43.5" customHeight="1" thickBot="1" x14ac:dyDescent="0.25">
      <c r="A11" s="766" t="s">
        <v>190</v>
      </c>
      <c r="B11" s="767"/>
      <c r="C11" s="767"/>
      <c r="D11" s="767"/>
      <c r="E11" s="767"/>
      <c r="F11" s="767"/>
      <c r="G11" s="768"/>
      <c r="H11" s="195"/>
      <c r="I11" s="242">
        <v>0.25</v>
      </c>
      <c r="J11" s="242">
        <v>5.8000000000000003E-2</v>
      </c>
      <c r="K11" s="242">
        <v>14.5</v>
      </c>
      <c r="L11" s="246">
        <f>J11-(J11-J12)*(M16-I11)/(I12-I11)</f>
        <v>6.8000000000000019E-2</v>
      </c>
      <c r="M11" s="247"/>
      <c r="N11" s="247"/>
      <c r="O11" s="285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  <c r="EU11" s="216"/>
      <c r="EV11" s="216"/>
      <c r="EW11" s="216"/>
      <c r="EX11" s="216"/>
      <c r="EY11" s="216"/>
      <c r="EZ11" s="216"/>
      <c r="FA11" s="216"/>
      <c r="FB11" s="216"/>
      <c r="FC11" s="216"/>
      <c r="FD11" s="216"/>
      <c r="FE11" s="216"/>
      <c r="FF11" s="216"/>
      <c r="FG11" s="216"/>
      <c r="FH11" s="216"/>
      <c r="FI11" s="216"/>
      <c r="FJ11" s="216"/>
      <c r="FK11" s="216"/>
      <c r="FL11" s="216"/>
      <c r="FM11" s="216"/>
      <c r="FN11" s="216"/>
      <c r="FO11" s="216"/>
      <c r="FP11" s="216"/>
      <c r="FQ11" s="216"/>
      <c r="FR11" s="216"/>
      <c r="FS11" s="216"/>
      <c r="FT11" s="216"/>
      <c r="FU11" s="216"/>
      <c r="FV11" s="216"/>
      <c r="FW11" s="216"/>
      <c r="FX11" s="216"/>
      <c r="FY11" s="216"/>
      <c r="FZ11" s="216"/>
      <c r="GA11" s="216"/>
      <c r="GB11" s="216"/>
      <c r="GC11" s="216"/>
      <c r="GD11" s="216"/>
      <c r="GE11" s="216"/>
      <c r="GF11" s="216"/>
      <c r="GG11" s="216"/>
      <c r="GH11" s="216"/>
      <c r="GI11" s="216"/>
      <c r="GJ11" s="216"/>
      <c r="GK11" s="216"/>
      <c r="GL11" s="216"/>
      <c r="GM11" s="216"/>
      <c r="GN11" s="216"/>
      <c r="GO11" s="216"/>
      <c r="GP11" s="216"/>
      <c r="GQ11" s="216"/>
      <c r="GR11" s="216"/>
      <c r="GS11" s="216"/>
      <c r="GT11" s="216"/>
      <c r="GU11" s="216"/>
      <c r="GV11" s="216"/>
      <c r="GW11" s="216"/>
      <c r="GX11" s="216"/>
      <c r="GY11" s="216"/>
      <c r="GZ11" s="216"/>
      <c r="HA11" s="216"/>
      <c r="HB11" s="216"/>
      <c r="HC11" s="216"/>
      <c r="HD11" s="216"/>
      <c r="HE11" s="216"/>
      <c r="HF11" s="216"/>
      <c r="HG11" s="216"/>
      <c r="HH11" s="216"/>
      <c r="HI11" s="216"/>
      <c r="HJ11" s="216"/>
      <c r="HK11" s="216"/>
      <c r="HL11" s="216"/>
      <c r="HM11" s="216"/>
      <c r="HN11" s="216"/>
      <c r="HO11" s="216"/>
      <c r="HP11" s="216"/>
      <c r="HQ11" s="216"/>
      <c r="HR11" s="216"/>
      <c r="HS11" s="216"/>
      <c r="HT11" s="216"/>
      <c r="HU11" s="216"/>
      <c r="HV11" s="216"/>
      <c r="HW11" s="216"/>
      <c r="HX11" s="216"/>
      <c r="HY11" s="216"/>
      <c r="HZ11" s="216"/>
      <c r="IA11" s="216"/>
      <c r="IB11" s="216"/>
      <c r="IC11" s="216"/>
      <c r="ID11" s="216"/>
      <c r="IE11" s="216"/>
      <c r="IF11" s="216"/>
      <c r="IG11" s="216"/>
      <c r="IH11" s="216"/>
      <c r="II11" s="216"/>
      <c r="IJ11" s="216"/>
      <c r="IK11" s="216"/>
      <c r="IL11" s="216"/>
      <c r="IM11" s="216"/>
      <c r="IN11" s="216"/>
      <c r="IO11" s="216"/>
      <c r="IP11" s="216"/>
    </row>
    <row r="12" spans="1:250" ht="26.25" thickBot="1" x14ac:dyDescent="0.25">
      <c r="A12" s="264" t="s">
        <v>166</v>
      </c>
      <c r="B12" s="248" t="s">
        <v>167</v>
      </c>
      <c r="C12" s="249" t="s">
        <v>9</v>
      </c>
      <c r="D12" s="248" t="s">
        <v>4</v>
      </c>
      <c r="E12" s="250" t="s">
        <v>168</v>
      </c>
      <c r="F12" s="251" t="s">
        <v>0</v>
      </c>
      <c r="G12" s="236" t="s">
        <v>6</v>
      </c>
      <c r="H12" s="195"/>
      <c r="I12" s="242">
        <v>0.3</v>
      </c>
      <c r="J12" s="242">
        <v>5.6000000000000001E-2</v>
      </c>
      <c r="K12" s="242">
        <v>16.8</v>
      </c>
      <c r="L12" s="246">
        <f>J12-(J12-J13)*(M16-I12)/(I13-I12)</f>
        <v>8.5999999999999993E-2</v>
      </c>
      <c r="M12" s="247"/>
      <c r="N12" s="247"/>
      <c r="O12" s="285"/>
    </row>
    <row r="13" spans="1:250" ht="14.25" thickBot="1" x14ac:dyDescent="0.25">
      <c r="A13" s="264"/>
      <c r="B13" s="252"/>
      <c r="C13" s="233"/>
      <c r="D13" s="265"/>
      <c r="E13" s="234"/>
      <c r="F13" s="235"/>
      <c r="G13" s="236"/>
      <c r="H13" s="195"/>
      <c r="I13" s="242">
        <v>0.4</v>
      </c>
      <c r="J13" s="242">
        <v>4.5999999999999999E-2</v>
      </c>
      <c r="K13" s="242">
        <v>18.399999999999999</v>
      </c>
      <c r="L13" s="246">
        <f>J13-(J13-J14)*(M16-I13)/(I14-I13)</f>
        <v>7.400000000000001E-2</v>
      </c>
      <c r="M13" s="247"/>
      <c r="N13" s="247"/>
      <c r="O13" s="285"/>
    </row>
    <row r="14" spans="1:250" s="5" customFormat="1" ht="39" thickBot="1" x14ac:dyDescent="0.25">
      <c r="A14" s="237">
        <v>1</v>
      </c>
      <c r="B14" s="253" t="s">
        <v>169</v>
      </c>
      <c r="C14" s="254"/>
      <c r="D14" s="266"/>
      <c r="E14" s="255"/>
      <c r="F14" s="256"/>
      <c r="G14" s="257"/>
      <c r="H14" s="195"/>
      <c r="I14" s="242">
        <v>0.5</v>
      </c>
      <c r="J14" s="242">
        <v>3.9E-2</v>
      </c>
      <c r="K14" s="242">
        <v>19.5</v>
      </c>
      <c r="L14" s="246">
        <f>J14-(J14-J16)*(M16-I14)/(I16-I14)</f>
        <v>5.8999999999999983E-2</v>
      </c>
      <c r="M14" s="247"/>
      <c r="N14" s="247"/>
      <c r="O14" s="285"/>
    </row>
    <row r="15" spans="1:250" s="5" customFormat="1" ht="30.75" hidden="1" customHeight="1" thickBot="1" x14ac:dyDescent="0.25">
      <c r="A15" s="238"/>
      <c r="B15" s="762" t="s">
        <v>170</v>
      </c>
      <c r="C15" s="769"/>
      <c r="D15" s="258" t="s">
        <v>171</v>
      </c>
      <c r="E15" s="255">
        <v>1</v>
      </c>
      <c r="F15" s="256" t="s">
        <v>176</v>
      </c>
      <c r="G15" s="257">
        <v>287966.15000000002</v>
      </c>
      <c r="M15" s="247"/>
      <c r="N15" s="247"/>
      <c r="O15" s="285"/>
    </row>
    <row r="16" spans="1:250" s="5" customFormat="1" ht="39" thickBot="1" x14ac:dyDescent="0.25">
      <c r="A16" s="238"/>
      <c r="B16" s="762" t="s">
        <v>172</v>
      </c>
      <c r="C16" s="763"/>
      <c r="D16" s="263" t="s">
        <v>173</v>
      </c>
      <c r="E16" s="273"/>
      <c r="F16" s="273"/>
      <c r="G16" s="259"/>
      <c r="H16" s="195"/>
      <c r="I16" s="242">
        <v>0.6</v>
      </c>
      <c r="J16" s="242">
        <v>3.5000000000000003E-2</v>
      </c>
      <c r="K16" s="242">
        <v>21</v>
      </c>
      <c r="L16" s="246">
        <f>J16-(J16-J17)*(M16-I16)/(I17-I16)</f>
        <v>5.9000000000000025E-2</v>
      </c>
      <c r="M16" s="291">
        <f>G16/1000000</f>
        <v>0</v>
      </c>
      <c r="N16" s="247"/>
      <c r="O16" s="285"/>
    </row>
    <row r="17" spans="1:15" s="5" customFormat="1" ht="26.25" thickBot="1" x14ac:dyDescent="0.25">
      <c r="A17" s="238"/>
      <c r="B17" s="762" t="s">
        <v>174</v>
      </c>
      <c r="C17" s="763"/>
      <c r="D17" s="89" t="s">
        <v>191</v>
      </c>
      <c r="E17" s="260"/>
      <c r="F17" s="89"/>
      <c r="G17" s="261"/>
      <c r="H17" s="195"/>
      <c r="I17" s="242">
        <v>0.7</v>
      </c>
      <c r="J17" s="242">
        <v>3.1E-2</v>
      </c>
      <c r="K17" s="242">
        <v>21.7</v>
      </c>
      <c r="L17" s="246">
        <f>J17-(J17-J18)*(M16-I17)/(I18-I17)</f>
        <v>4.4999999999999971E-2</v>
      </c>
      <c r="M17" s="247"/>
      <c r="N17" s="247"/>
      <c r="O17" s="285"/>
    </row>
    <row r="18" spans="1:15" ht="13.5" x14ac:dyDescent="0.2">
      <c r="H18" s="195"/>
      <c r="I18" s="242">
        <v>0.8</v>
      </c>
      <c r="J18" s="242">
        <v>2.9000000000000001E-2</v>
      </c>
      <c r="K18" s="242">
        <v>23.2</v>
      </c>
      <c r="L18" s="246">
        <f>J18-(J18-J19)*(M16-I18)/(I19-I18)</f>
        <v>5.3000000000000033E-2</v>
      </c>
      <c r="M18" s="247"/>
      <c r="O18" s="285"/>
    </row>
    <row r="19" spans="1:15" ht="13.5" x14ac:dyDescent="0.2">
      <c r="H19" s="195"/>
      <c r="I19" s="242">
        <v>0.9</v>
      </c>
      <c r="J19" s="242">
        <v>2.5999999999999999E-2</v>
      </c>
      <c r="K19" s="242">
        <v>23.4</v>
      </c>
      <c r="L19" s="246">
        <f>J19-(J19-J20)*(M16-I19)/(I20-I19)</f>
        <v>4.3999999999999984E-2</v>
      </c>
      <c r="M19" s="247"/>
      <c r="N19" s="247"/>
      <c r="O19" s="285"/>
    </row>
    <row r="20" spans="1:15" ht="13.5" x14ac:dyDescent="0.2">
      <c r="H20" s="195"/>
      <c r="I20" s="242">
        <v>1</v>
      </c>
      <c r="J20" s="242">
        <v>2.4E-2</v>
      </c>
      <c r="K20" s="242">
        <v>24</v>
      </c>
      <c r="L20" s="246">
        <f>J20-(J20-J21)*(M16-I20)/(I21-I20)</f>
        <v>3.4000000000000002E-2</v>
      </c>
      <c r="M20" s="195"/>
      <c r="O20" s="285"/>
    </row>
    <row r="21" spans="1:15" ht="13.5" x14ac:dyDescent="0.2">
      <c r="H21" s="195"/>
      <c r="I21" s="242">
        <v>1.1000000000000001</v>
      </c>
      <c r="J21" s="242">
        <v>2.3E-2</v>
      </c>
      <c r="K21" s="242">
        <v>25.3</v>
      </c>
      <c r="L21" s="246">
        <f>J21-(J21-J22)*(M16-I21)/(I22-I21)</f>
        <v>3.4000000000000023E-2</v>
      </c>
      <c r="M21" s="195"/>
      <c r="O21" s="285"/>
    </row>
    <row r="22" spans="1:15" ht="13.5" x14ac:dyDescent="0.2">
      <c r="H22" s="195"/>
      <c r="I22" s="242">
        <v>1.2</v>
      </c>
      <c r="J22" s="242">
        <v>2.1999999999999999E-2</v>
      </c>
      <c r="K22" s="242">
        <v>26.4</v>
      </c>
      <c r="L22" s="246">
        <f>J22-(J22-J23)*(M16-I22)/(I23-I22)</f>
        <v>2.7999999999999997E-2</v>
      </c>
      <c r="M22" s="195"/>
      <c r="N22" s="285"/>
      <c r="O22" s="285"/>
    </row>
    <row r="23" spans="1:15" ht="13.5" x14ac:dyDescent="0.2">
      <c r="H23" s="195"/>
      <c r="I23" s="242">
        <v>1.3</v>
      </c>
      <c r="J23" s="242">
        <v>2.1499999999999998E-2</v>
      </c>
      <c r="K23" s="242">
        <v>27.3</v>
      </c>
      <c r="L23" s="246">
        <f>J23-(J23-J24)*(M16-I23)/(I24-I23)</f>
        <v>-2.4680000000000031</v>
      </c>
      <c r="M23" s="195"/>
      <c r="O23" s="285"/>
    </row>
    <row r="24" spans="1:15" ht="13.5" x14ac:dyDescent="0.2">
      <c r="H24" s="195"/>
      <c r="I24" s="242">
        <v>1.4</v>
      </c>
      <c r="J24" s="242">
        <v>0.21299999999999999</v>
      </c>
      <c r="K24" s="242">
        <v>29.8</v>
      </c>
      <c r="L24" s="246">
        <f>J24-(J24-J25)*(M16-I24)/(I25-I24)</f>
        <v>2.9009999999999976</v>
      </c>
      <c r="M24" s="195"/>
      <c r="N24" s="285"/>
      <c r="O24" s="285"/>
    </row>
    <row r="25" spans="1:15" ht="13.5" x14ac:dyDescent="0.2">
      <c r="H25" s="195"/>
      <c r="I25" s="242">
        <v>1.5</v>
      </c>
      <c r="J25" s="242">
        <v>2.1000000000000001E-2</v>
      </c>
      <c r="K25" s="242">
        <v>31.5</v>
      </c>
      <c r="L25" s="246">
        <f>J25-(J25-J26)*(M16-I25)/(I26-I25)</f>
        <v>2.7000000000000007E-2</v>
      </c>
      <c r="M25" s="195"/>
      <c r="N25" s="285"/>
      <c r="O25" s="285"/>
    </row>
    <row r="26" spans="1:15" ht="13.5" x14ac:dyDescent="0.2">
      <c r="H26" s="195"/>
      <c r="I26" s="242">
        <v>2</v>
      </c>
      <c r="J26" s="242">
        <v>1.9E-2</v>
      </c>
      <c r="K26" s="242">
        <v>38</v>
      </c>
      <c r="L26" s="246">
        <f>J26-(J26-J27)*(M16-I26)/(I27-I26)</f>
        <v>1.9E-2</v>
      </c>
      <c r="M26" s="195"/>
      <c r="N26" s="285"/>
      <c r="O26" s="285"/>
    </row>
    <row r="27" spans="1:15" ht="13.5" x14ac:dyDescent="0.2">
      <c r="H27" s="195"/>
      <c r="I27" s="242">
        <v>3</v>
      </c>
      <c r="J27" s="242">
        <v>1.9E-2</v>
      </c>
      <c r="K27" s="242">
        <v>45</v>
      </c>
      <c r="L27" s="246">
        <f>J27-(J27-J28)*(M16-I27)/(I28-I27)</f>
        <v>3.9999999999999994E-2</v>
      </c>
      <c r="M27" s="195"/>
      <c r="N27" s="285"/>
      <c r="O27" s="285"/>
    </row>
    <row r="28" spans="1:15" ht="13.5" x14ac:dyDescent="0.2">
      <c r="H28" s="195"/>
      <c r="I28" s="242">
        <v>4</v>
      </c>
      <c r="J28" s="242">
        <v>1.2E-2</v>
      </c>
      <c r="K28" s="242">
        <v>48</v>
      </c>
      <c r="L28" s="246">
        <f>J28-(J28-J29)*(M16-I28)/(I29-I28)</f>
        <v>1.6000000000000004E-2</v>
      </c>
      <c r="M28" s="195"/>
      <c r="N28" s="285"/>
      <c r="O28" s="285"/>
    </row>
    <row r="29" spans="1:15" ht="13.5" x14ac:dyDescent="0.2">
      <c r="H29" s="195"/>
      <c r="I29" s="242">
        <v>5</v>
      </c>
      <c r="J29" s="242">
        <v>1.0999999999999999E-2</v>
      </c>
      <c r="K29" s="242">
        <v>55</v>
      </c>
      <c r="L29" s="246">
        <f>J29-(J29-J30)*(M16-I29)/(I30-I29)</f>
        <v>1.3499999999999993E-2</v>
      </c>
      <c r="M29" s="195"/>
      <c r="N29" s="285"/>
      <c r="O29" s="285"/>
    </row>
    <row r="30" spans="1:15" ht="13.5" x14ac:dyDescent="0.2">
      <c r="H30" s="195"/>
      <c r="I30" s="242">
        <v>6</v>
      </c>
      <c r="J30" s="242">
        <v>1.0500000000000001E-2</v>
      </c>
      <c r="K30" s="242">
        <v>63</v>
      </c>
      <c r="L30" s="246">
        <f>J30-(J30-J31)*(M16-I30)/(I31-I30)</f>
        <v>1.3500000000000003E-2</v>
      </c>
      <c r="M30" s="195"/>
      <c r="N30" s="285"/>
      <c r="O30" s="285"/>
    </row>
    <row r="31" spans="1:15" ht="13.5" x14ac:dyDescent="0.2">
      <c r="H31" s="195"/>
      <c r="I31" s="242">
        <v>7</v>
      </c>
      <c r="J31" s="242">
        <v>0.01</v>
      </c>
      <c r="K31" s="242">
        <v>70</v>
      </c>
      <c r="L31" s="246">
        <f>J31-(J31-J32)*(M16-I31)/(I32-I31)</f>
        <v>1.4199999999999999E-2</v>
      </c>
      <c r="M31" s="195"/>
      <c r="N31" s="285"/>
      <c r="O31" s="285"/>
    </row>
    <row r="32" spans="1:15" ht="13.5" x14ac:dyDescent="0.2">
      <c r="H32" s="195"/>
      <c r="I32" s="242">
        <v>8</v>
      </c>
      <c r="J32" s="242">
        <v>9.4000000000000004E-3</v>
      </c>
      <c r="K32" s="242">
        <v>78.400000000000006</v>
      </c>
      <c r="L32" s="246">
        <f>J32-(J32-J33)*(M16-I32)/(I33-I32)</f>
        <v>6.2000000000000059E-3</v>
      </c>
      <c r="M32" s="195"/>
      <c r="N32" s="285"/>
      <c r="O32" s="285"/>
    </row>
    <row r="33" spans="8:15" ht="13.5" x14ac:dyDescent="0.2">
      <c r="H33" s="195"/>
      <c r="I33" s="242">
        <v>9</v>
      </c>
      <c r="J33" s="242">
        <v>9.7999999999999997E-3</v>
      </c>
      <c r="K33" s="242">
        <v>85.5</v>
      </c>
      <c r="L33" s="246">
        <f>J33-(J33-J34)*(M16-I33)/(I34-I33)</f>
        <v>1.2499999999999999E-2</v>
      </c>
      <c r="M33" s="195"/>
      <c r="N33" s="285"/>
      <c r="O33" s="285"/>
    </row>
    <row r="34" spans="8:15" ht="13.5" x14ac:dyDescent="0.2">
      <c r="H34" s="195"/>
      <c r="I34" s="242">
        <v>10</v>
      </c>
      <c r="J34" s="242">
        <v>9.4999999999999998E-3</v>
      </c>
      <c r="K34" s="242">
        <v>95</v>
      </c>
      <c r="L34" s="246" t="e">
        <f>J34-(J34-J35)*(M16-I34)/(I35-I34)</f>
        <v>#DIV/0!</v>
      </c>
      <c r="M34" s="195"/>
      <c r="N34" s="285"/>
      <c r="O34" s="285"/>
    </row>
    <row r="35" spans="8:15" ht="13.5" x14ac:dyDescent="0.2">
      <c r="H35" s="195"/>
      <c r="I35" s="242">
        <v>10</v>
      </c>
      <c r="J35" s="242">
        <v>8.9999999999999993E-3</v>
      </c>
      <c r="K35" s="242">
        <v>90</v>
      </c>
      <c r="L35" s="246" t="e">
        <f>J35-(J35-#REF!)*(M16-I35)/(#REF!-I35)</f>
        <v>#REF!</v>
      </c>
      <c r="M35" s="195"/>
      <c r="N35" s="285"/>
      <c r="O35" s="285"/>
    </row>
    <row r="36" spans="8:15" x14ac:dyDescent="0.2">
      <c r="H36" s="195"/>
      <c r="I36" s="262" t="s">
        <v>186</v>
      </c>
      <c r="J36" s="195"/>
      <c r="K36" s="195"/>
      <c r="L36" s="292"/>
      <c r="M36" s="195"/>
      <c r="N36" s="285"/>
      <c r="O36" s="285"/>
    </row>
    <row r="37" spans="8:15" x14ac:dyDescent="0.2">
      <c r="H37" s="195"/>
      <c r="I37" s="195"/>
      <c r="J37" s="195"/>
      <c r="K37" s="195"/>
      <c r="L37" s="292"/>
      <c r="M37" s="195"/>
      <c r="N37" s="285"/>
      <c r="O37" s="285"/>
    </row>
    <row r="38" spans="8:15" x14ac:dyDescent="0.2">
      <c r="H38" s="195"/>
      <c r="I38" s="195"/>
      <c r="J38" s="195"/>
      <c r="K38" s="195"/>
      <c r="L38" s="292"/>
      <c r="M38" s="195"/>
      <c r="N38" s="285"/>
      <c r="O38" s="285"/>
    </row>
    <row r="39" spans="8:15" x14ac:dyDescent="0.2">
      <c r="N39" s="285"/>
      <c r="O39" s="285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Ломова Татьяна Викторовна</cp:lastModifiedBy>
  <cp:lastPrinted>2016-11-17T07:15:22Z</cp:lastPrinted>
  <dcterms:created xsi:type="dcterms:W3CDTF">2004-03-03T10:32:04Z</dcterms:created>
  <dcterms:modified xsi:type="dcterms:W3CDTF">2019-02-22T07:06:12Z</dcterms:modified>
</cp:coreProperties>
</file>