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u-filesrvpkb\технологическое присоединение\Документы службы\Сизык Н.С\Отдел регулирования ТП\РАСКРЫТИЕ\ГВС_Плата\"/>
    </mc:Choice>
  </mc:AlternateContent>
  <bookViews>
    <workbookView xWindow="0" yWindow="0" windowWidth="23040" windowHeight="8835" firstSheet="3" activeTab="13"/>
  </bookViews>
  <sheets>
    <sheet name="2018" sheetId="7" r:id="rId1"/>
    <sheet name="2019" sheetId="8" r:id="rId2"/>
    <sheet name="2020" sheetId="9" r:id="rId3"/>
    <sheet name="2021" sheetId="10" r:id="rId4"/>
    <sheet name="2022" sheetId="11" r:id="rId5"/>
    <sheet name="2023" sheetId="13" r:id="rId6"/>
    <sheet name="2024" sheetId="15" r:id="rId7"/>
    <sheet name="2025" sheetId="17" r:id="rId8"/>
    <sheet name="2026" sheetId="19" r:id="rId9"/>
    <sheet name="Инд. плата 2022" sheetId="12" r:id="rId10"/>
    <sheet name="Инд. плата 2023" sheetId="14" r:id="rId11"/>
    <sheet name="Инд. плата 2024" sheetId="16" r:id="rId12"/>
    <sheet name="Инд. плата 2025" sheetId="18" r:id="rId13"/>
    <sheet name="Инд. плата 2026" sheetId="20" r:id="rId14"/>
  </sheets>
  <externalReferences>
    <externalReference r:id="rId15"/>
  </externalReferences>
  <definedNames>
    <definedName name="datePr">[1]Титульный!$F$19</definedName>
    <definedName name="datePr_ch">[1]Титульный!$F$24</definedName>
    <definedName name="IstPub">[1]Титульный!$F$21</definedName>
    <definedName name="IstPub_ch">[1]Титульный!$F$26</definedName>
    <definedName name="List06_9_DP" localSheetId="5">'Инд. плата 2022'!#REF!</definedName>
    <definedName name="List06_9_DP" localSheetId="6">'Инд. плата 2022'!#REF!</definedName>
    <definedName name="List06_9_DP" localSheetId="7">'Инд. плата 2022'!#REF!</definedName>
    <definedName name="List06_9_DP" localSheetId="8">'Инд. плата 2022'!#REF!</definedName>
    <definedName name="List06_9_DP">'Инд. плата 2022'!#REF!</definedName>
    <definedName name="NameOrPr">[1]Титульный!$F$18</definedName>
    <definedName name="NameOrPr_ch">[1]Титульный!$F$23</definedName>
    <definedName name="numberPr">[1]Титульный!$F$20</definedName>
    <definedName name="numberPr_ch">[1]Титульный!$F$25</definedName>
    <definedName name="_xlnm.Print_Area" localSheetId="0">'2018'!$A$2:$E$15</definedName>
  </definedNames>
  <calcPr calcId="162913"/>
</workbook>
</file>

<file path=xl/calcChain.xml><?xml version="1.0" encoding="utf-8"?>
<calcChain xmlns="http://schemas.openxmlformats.org/spreadsheetml/2006/main">
  <c r="M15" i="15" l="1"/>
  <c r="M14" i="15"/>
  <c r="M13" i="15"/>
  <c r="K13" i="15"/>
  <c r="M15" i="13" l="1"/>
  <c r="M14" i="13"/>
  <c r="M13" i="13"/>
  <c r="K13" i="13"/>
  <c r="M19" i="11" l="1"/>
  <c r="M18" i="11"/>
  <c r="M13" i="11"/>
  <c r="K13" i="11"/>
  <c r="N19" i="10" l="1"/>
  <c r="M19" i="10" s="1"/>
  <c r="N18" i="10"/>
  <c r="M18" i="10" s="1"/>
  <c r="N13" i="10"/>
  <c r="M13" i="10" s="1"/>
  <c r="L13" i="10"/>
  <c r="K13" i="10" s="1"/>
  <c r="N19" i="9" l="1"/>
  <c r="N18" i="9"/>
  <c r="N13" i="9"/>
  <c r="M13" i="9" s="1"/>
  <c r="L13" i="9"/>
  <c r="K13" i="9" s="1"/>
  <c r="M19" i="9"/>
  <c r="M18" i="9"/>
  <c r="N19" i="8" l="1"/>
  <c r="N18" i="8"/>
  <c r="M19" i="8"/>
  <c r="M18" i="8"/>
  <c r="N13" i="8" l="1"/>
  <c r="M13" i="8" s="1"/>
  <c r="L13" i="8"/>
  <c r="K13" i="8" s="1"/>
</calcChain>
</file>

<file path=xl/sharedStrings.xml><?xml version="1.0" encoding="utf-8"?>
<sst xmlns="http://schemas.openxmlformats.org/spreadsheetml/2006/main" count="545" uniqueCount="130">
  <si>
    <t>Информация о тарифах на подключение</t>
  </si>
  <si>
    <t>к централизованной системе горячего водоснабжения ПАО "МОЭК" на 2018 год</t>
  </si>
  <si>
    <t>Наименование органа регулирования, принявшего решение об утверждении тарифа на подключение к централизованной системе горячего водоснабжения</t>
  </si>
  <si>
    <t>Реквизиты (дата, номер) решения об утверждении тарифа на подключение к централизованной системе горячего водоснабжения</t>
  </si>
  <si>
    <t>Величина установленного тарифа на подключение к централизованной системе горячего водоснабжения</t>
  </si>
  <si>
    <t>Ставка тарифа за подключаемую нагрузку водопроводной сети на покрытие расходов на подключение объектов капитального строительства к централизованной системе горячего водоснабжения ПАО «МОЭК», руб. за 1 м3/руб.</t>
  </si>
  <si>
    <t>Срок действия установленного тарифа на подключение к централизованной системе горячего водоснабжения</t>
  </si>
  <si>
    <t>Источник официального опубликования решения об утверждении тарифа на подключение к централизованной системе горячего водоснабжения</t>
  </si>
  <si>
    <t>Департамент экономической политики и развития города Москвы</t>
  </si>
  <si>
    <t>Приказ Департамента от 05.03.2018 № 18-ТР (в ред. приказа от 07.08.2018 № 67-ТР)</t>
  </si>
  <si>
    <t>2.1.</t>
  </si>
  <si>
    <t>2.2.</t>
  </si>
  <si>
    <t>диаметр создаваемых сетей до 40 мм</t>
  </si>
  <si>
    <t>диаметр создаваемых сетей от 41 мм до 100 мм (включительно) при двухтрубной прокладке</t>
  </si>
  <si>
    <t>по п.2.1. с 07.03.2018 по 31.12.2018  по п.2.2. с 14.08.2018 по 31.12.2018</t>
  </si>
  <si>
    <t>официальный сайт Правительства Москвы https://www.mos.ru/authority/documents/doc/38349220/                                   https://www.mos.ru/depr/documents/normativno-pravovye-akty-departamenta/view/218013220/</t>
  </si>
  <si>
    <t>1.</t>
  </si>
  <si>
    <t>2.</t>
  </si>
  <si>
    <t>Ставка тарифа на покрытие расходов на прокладку сетей горячего водоснабжения от точки подключения объекта капитального строительства до точки подключения сетей горячего водоснабжения к централизованной системе горячего водоснабжения ПАО «МОЭК», руб. за 1 п.м.:</t>
  </si>
  <si>
    <t>Форма 1.3 Информация о величинах тарифов на подключение к централизованной системе горячего водоснабжения, утвержденная приказом Департамента экономической политики и развития города Москвы от 30.11.2018 № 229-ТР</t>
  </si>
  <si>
    <t>Параметры формы</t>
  </si>
  <si>
    <t>Описание параметров формы</t>
  </si>
  <si>
    <t>N п/п</t>
  </si>
  <si>
    <t>Параметр дифференциации тарифа/Заявитель</t>
  </si>
  <si>
    <t>Подключаемая нагрузка водопроводной сети, куб. м/сут</t>
  </si>
  <si>
    <t>Диапазон диаметров водопроводной сети, мм</t>
  </si>
  <si>
    <t>Протяженность водопроводной сети, км</t>
  </si>
  <si>
    <t>Условия прокладки сетей</t>
  </si>
  <si>
    <t>Период действия тарифа</t>
  </si>
  <si>
    <t>Ставка тарифа за подключаемую нагрузку водопроводной сети, тыс. руб./куб. м в сутки</t>
  </si>
  <si>
    <t>Период действия</t>
  </si>
  <si>
    <t>С НДС</t>
  </si>
  <si>
    <t>Без НДС</t>
  </si>
  <si>
    <t>Дата начала</t>
  </si>
  <si>
    <t>Дата окончания</t>
  </si>
  <si>
    <t>Наименование тарифа</t>
  </si>
  <si>
    <t>-</t>
  </si>
  <si>
    <t>Указывается наименование тарифа в случае утверждения нескольких тарифов.</t>
  </si>
  <si>
    <t>В случае наличия нескольких тарифов информация по ним указывается в отдельных строках.</t>
  </si>
  <si>
    <t>1.1</t>
  </si>
  <si>
    <t>Территория действия тарифа</t>
  </si>
  <si>
    <t>Указывается наименование территории действия тарифа при наличии дифференциации тарифа по территориальному признаку.</t>
  </si>
  <si>
    <t>В случае дифференциации тарифов по территориальному признаку информация по ним указывается в отдельных строках.</t>
  </si>
  <si>
    <t>1.1.1</t>
  </si>
  <si>
    <t>Наименование централизованной системы горячего водоснабжения</t>
  </si>
  <si>
    <t>Указывается наименование централизованной системы горячего водоснабжения при наличии дифференциации тарифа по централизованным системам горячего водоснабжения.</t>
  </si>
  <si>
    <t>В случае дифференциации тарифов по централизованным системам горячего водоснабжения информация по ним указывается в отдельных строках.</t>
  </si>
  <si>
    <t>1.1.1.1</t>
  </si>
  <si>
    <t>Подключение объектов капитального строительства заявителей</t>
  </si>
  <si>
    <t>не превышает 25 000 куб. м/сут</t>
  </si>
  <si>
    <t>до 40 мм</t>
  </si>
  <si>
    <t>В колодке "Параметр дифференциации тарифа/Заявитель" указывается наименование категории потребителей, к которой относится тариф.</t>
  </si>
  <si>
    <t>Даты начала и окончания указываются в виде "ДД.ММ.ГГГГ".</t>
  </si>
  <si>
    <t>В случае отсутствия даты окончания тарифа в колонке "Дата окончания" указывается "Нет".</t>
  </si>
  <si>
    <t>В случае наличия дифференциации по подключаемой нагрузке, диапазону диаметров, протяженности, условиям прокладки водопроводной сети информация по ним указывается в отдельных строках.</t>
  </si>
  <si>
    <t>В случае дифференциации тарифов по периодам действия тарифа информация по ним указывается в отдельных колонках.</t>
  </si>
  <si>
    <t>&lt;1&gt; При размещении информации по данной форме дополнительно указываются: наименование органа регулирования, принявшего решение об утверждении тарифа, дата и номер документа об утверждении тарифа, источник официального опубликования решения.</t>
  </si>
  <si>
    <t>от 41 мм до 70 мм включительно</t>
  </si>
  <si>
    <t>от 71 мм до 150 мм включительно</t>
  </si>
  <si>
    <t>Информация о величинах тарифов на подключение к централизованной системе горячего водоснабжения, утвержденная приказом Департамента экономической политики и развития города Москвы от 17.12.2019 № 305-ТР</t>
  </si>
  <si>
    <t>Информация о величинах тарифов на подключение к централизованной системе горячего водоснабжения, утвержденная приказом Департамента экономической политики и развития города Москвы от 17.12.2020 № 307-ТР</t>
  </si>
  <si>
    <t>Информация о величинах тарифов на подключение к централизованной системе горячего водоснабжения, утвержденная приказом Департамента экономической политики и развития города Москвы от 17.12.2021 № 448-ТР</t>
  </si>
  <si>
    <t>Информация о величинах тарифов на подключение к централизованной системе горячего водоснабжения, утвержденная приказом Департамента экономической политики и развития города Москвы от 15.12.2022 № 480-ТР</t>
  </si>
  <si>
    <t>В колодке "Параметр дифференциации тарифа/Заявитель" указывается наименование категории потребителей, к которой относится тариф.                                                                   Даты начала и окончания указываются в виде "ДД.ММ.ГГГГ".                                                                                   В случае отсутствия даты окончания тарифа в колонке "Дата окончания" указывается "Нет".                                                     В случае наличия дифференциации по подключаемой нагрузке, диапазону диаметров, протяженности, условиям прокладки водопроводной сети информация по ним указывается в отдельных строках.                                                                     В случае дифференциации тарифов по периодам действия тарифа информация по ним указывается в отдельных колонках.</t>
  </si>
  <si>
    <t>Ставка тарифа за протяженность водопроводной сети диаметром d, тыс. руб./м</t>
  </si>
  <si>
    <t>Наименование тарифа</t>
  </si>
  <si>
    <t>Указывается наименование тарифа в случае утверждения нескольких тарифов. В случае наличия нескольких тарифов информация по ним указывается в отдельных строках.</t>
  </si>
  <si>
    <t>Территория действия тарифа</t>
  </si>
  <si>
    <t>Указывается наименование территории действия тарифа при наличии дифференциации тарифа по территориальному признаку. В случае дифференциации тарифов по территориальному признаку информация по ним указывается в отдельных строках.</t>
  </si>
  <si>
    <t>Наименование централизованной системы горячего водоснабжения</t>
  </si>
  <si>
    <t>Указывается наименование централизованной системы горячего водоснабжения при наличии дифференциации тарифа по централизованным системам горячего водоснабжения. В случае дифференциации тарифов по централизованным системам горячего водоснабжения информация по ним указывается в отдельных строках.</t>
  </si>
  <si>
    <t>Указывается наименование источника тепловой энергии В случае дифференциации тарифов по источникам тепловой энергии информация по ним указывается в отдельных строках.</t>
  </si>
  <si>
    <t>да</t>
  </si>
  <si>
    <t>В колонке "Параметр дифференциации тарифа/Заявитель" указывается наименование категории потребителей/заявителя, к которой относится тариф. Даты начала и окончания указываются в виде "ДД.ММ.ГГГГ". В случае отсутствия даты окончания тарифа в колонке "Дата окончания" указывается "Нет". В случае дифференциации по категориям потребителей/заявителям, подключаемой нагрузке, диапазону диаметров, протяженности, условиям прокладки водопроводной сети информация по ним указывается в отдельных строках. В случае дифференциации тарифов по периодам действия тарифа информация по ним указывается в отдельных колонках.</t>
  </si>
  <si>
    <t>Добавить условия прокладки сетей</t>
  </si>
  <si>
    <t>Добавить протяженность водопроводной сети</t>
  </si>
  <si>
    <t>Добавить диапазон диаметров водопроводной сети</t>
  </si>
  <si>
    <t>-да</t>
  </si>
  <si>
    <t>Добавить подключаемую нагрузку</t>
  </si>
  <si>
    <t>Добавить строку</t>
  </si>
  <si>
    <t>нет</t>
  </si>
  <si>
    <t>Форма 3. Информация об установленных тарифах на подключение (технологическое присоединение) к централизованной системе горячего водоснабжения</t>
  </si>
  <si>
    <t>ПАО "МОЭК"</t>
  </si>
  <si>
    <t>Наименование органа регулирования, принявшего решение об утверждении тарифов</t>
  </si>
  <si>
    <t>Департамент экономической политики и развития города Москвы</t>
  </si>
  <si>
    <t>Дата документа об утверждении тарифов</t>
  </si>
  <si>
    <t>Номер документа об утверждении тарифов</t>
  </si>
  <si>
    <t>ДПР-ТР-56/23</t>
  </si>
  <si>
    <t>Источник официального опубликования решения</t>
  </si>
  <si>
    <t>mos.ru</t>
  </si>
  <si>
    <t>dp</t>
  </si>
  <si>
    <t>Параметры формы</t>
  </si>
  <si>
    <t>Описание параметров формы</t>
  </si>
  <si>
    <t>№ п/п</t>
  </si>
  <si>
    <t>Параметр дифференциации тарифа/Заявитель/Наименование объекта/Адрес</t>
  </si>
  <si>
    <t>Величина и срок действия тарифа</t>
  </si>
  <si>
    <t>Наличие других периодов действия тарифа</t>
  </si>
  <si>
    <t>Подключаемая нагрузка водопроводной сети, куб. м/сут</t>
  </si>
  <si>
    <t>Диапазон диаметров водопроводной сети, мм</t>
  </si>
  <si>
    <t>Протяженность водопроводной сети, км</t>
  </si>
  <si>
    <t>Условия прокладки сетей</t>
  </si>
  <si>
    <t>Добавить срок действия</t>
  </si>
  <si>
    <t>Ставка тарифа за подключаемую нагрузку водопроводной сети, тыс. руб./куб. м в сутки</t>
  </si>
  <si>
    <t>Ставка тарифа за протяженность водопроводной сети диаметром d, тыс. руб./км</t>
  </si>
  <si>
    <t>Срок действия тарифов</t>
  </si>
  <si>
    <t>с НДС</t>
  </si>
  <si>
    <t>без НДС</t>
  </si>
  <si>
    <t>дата начала</t>
  </si>
  <si>
    <t>дата окончания</t>
  </si>
  <si>
    <t>Подключение к централизованной системе горячего водоснабжения ПАО "МОЭК" с платой, установленной в индивидуальном порядке, объекта капитального строительства "Столешников пер., д. 7, стр. 1" по адресу г. Москва, Столешников пер., д. 7, стр. 1</t>
  </si>
  <si>
    <t>без дифференциации</t>
  </si>
  <si>
    <t>Заявитель: Общество с ограниченной ответственностью "БРИЗ"</t>
  </si>
  <si>
    <t>10 552,58</t>
  </si>
  <si>
    <t>8 793,816</t>
  </si>
  <si>
    <t>45216.39881944445-</t>
  </si>
  <si>
    <t>1.1.</t>
  </si>
  <si>
    <t>1.1.1.</t>
  </si>
  <si>
    <t>Информация о величинах тарифов на подключение к централизованной системе горячего водоснабжения, утвержденная приказом Департамента экономической политики и развития города Москвы от 20.12.2023 № ДПР-ТР-383/23</t>
  </si>
  <si>
    <t>ДПР-ТР-4/24</t>
  </si>
  <si>
    <t>Подключение к централизованной системе горячего водоснабжения ПАО "МОЭК" с платой, установленной в индивидуальном порядке, объекта капитального строительства ЗАО «Спортивный клуб «Южный» по адресу: г. Москва, Варшавское шоссе, д. 27</t>
  </si>
  <si>
    <t>Закрытое акционерное общество «Спортивный клуб «Южный»</t>
  </si>
  <si>
    <t>10 149,97</t>
  </si>
  <si>
    <t>8 458,306</t>
  </si>
  <si>
    <t>45330.60040509259-2958465.6006944445</t>
  </si>
  <si>
    <t>2958465.6006944445-</t>
  </si>
  <si>
    <t>ДПР-ТР-5/24</t>
  </si>
  <si>
    <t>Подключение к централизованной системе горячего водоснабжения ПАО "МОЭК" с платой, установленной в индивидуальном порядке, объекта капитального строительства «Нежилое здание» по адресу: г. Москва, ул. Большая Никитская, д. 16</t>
  </si>
  <si>
    <t>Общество с ограниченной ответственностью «СпецЖилРемонт»</t>
  </si>
  <si>
    <t>10 378,79</t>
  </si>
  <si>
    <t>8 648,996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</si>
</sst>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9"/>
      <name val="Tahoma"/>
      <family val="2"/>
      <charset val="204"/>
    </font>
    <font>
      <sz val="9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"/>
      <color rgb="FFFFFFFF"/>
      <name val="Tahoma"/>
      <family val="2"/>
      <charset val="204"/>
    </font>
    <font>
      <sz val="14"/>
      <color rgb="FFBCBCBC"/>
      <name val="Arial"/>
      <family val="2"/>
      <charset val="204"/>
    </font>
    <font>
      <sz val="9"/>
      <color rgb="FF000080"/>
      <name val="Tahoma"/>
      <family val="2"/>
      <charset val="204"/>
    </font>
    <font>
      <b/>
      <sz val="9"/>
      <color rgb="FF00008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Tahoma"/>
      <family val="2"/>
      <charset val="204"/>
    </font>
    <font>
      <sz val="15"/>
      <color rgb="FF000000"/>
      <name val="Tahoma"/>
      <family val="2"/>
      <charset val="204"/>
    </font>
    <font>
      <sz val="1"/>
      <color rgb="FFBCBCBC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7EAD3"/>
        <bgColor indexed="64"/>
      </patternFill>
    </fill>
    <fill>
      <patternFill patternType="solid">
        <fgColor rgb="FFFFFFC0"/>
        <bgColor indexed="64"/>
      </patternFill>
    </fill>
    <fill>
      <patternFill patternType="solid">
        <fgColor rgb="FFE3FAFD"/>
        <bgColor indexed="64"/>
      </patternFill>
    </fill>
    <fill>
      <patternFill patternType="solid">
        <fgColor rgb="FFB7E4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</borders>
  <cellStyleXfs count="3">
    <xf numFmtId="0" fontId="0" fillId="0" borderId="0"/>
    <xf numFmtId="0" fontId="7" fillId="0" borderId="0"/>
    <xf numFmtId="0" fontId="8" fillId="0" borderId="6" applyBorder="0">
      <alignment horizontal="center" vertical="center" wrapText="1"/>
    </xf>
  </cellStyleXfs>
  <cellXfs count="18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2" borderId="0" xfId="0" applyFill="1"/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7" xfId="0" applyFont="1" applyBorder="1" applyAlignment="1">
      <alignment vertical="top" wrapText="1"/>
    </xf>
    <xf numFmtId="0" fontId="11" fillId="0" borderId="7" xfId="0" applyFont="1" applyBorder="1" applyAlignment="1">
      <alignment horizontal="left" vertical="center" wrapText="1"/>
    </xf>
    <xf numFmtId="0" fontId="11" fillId="3" borderId="7" xfId="0" applyFont="1" applyFill="1" applyBorder="1" applyAlignment="1">
      <alignment horizontal="left" vertical="center" wrapText="1"/>
    </xf>
    <xf numFmtId="0" fontId="11" fillId="0" borderId="7" xfId="0" applyFont="1" applyBorder="1" applyAlignment="1">
      <alignment vertical="top" wrapText="1"/>
    </xf>
    <xf numFmtId="0" fontId="9" fillId="3" borderId="0" xfId="0" applyFont="1" applyFill="1" applyAlignment="1">
      <alignment horizontal="left" vertical="center" wrapText="1"/>
    </xf>
    <xf numFmtId="0" fontId="9" fillId="5" borderId="7" xfId="0" applyFont="1" applyFill="1" applyBorder="1" applyAlignment="1">
      <alignment horizontal="right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righ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right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0" borderId="8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3" borderId="0" xfId="0" applyFont="1" applyFill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3" borderId="0" xfId="0" applyFont="1" applyFill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9" fillId="3" borderId="18" xfId="0" applyFont="1" applyFill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left" vertical="center" wrapText="1"/>
    </xf>
    <xf numFmtId="0" fontId="18" fillId="3" borderId="19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16" fontId="9" fillId="3" borderId="7" xfId="0" applyNumberFormat="1" applyFont="1" applyFill="1" applyBorder="1" applyAlignment="1">
      <alignment horizontal="left" vertical="center" wrapText="1"/>
    </xf>
    <xf numFmtId="14" fontId="9" fillId="3" borderId="7" xfId="0" applyNumberFormat="1" applyFont="1" applyFill="1" applyBorder="1" applyAlignment="1">
      <alignment horizontal="left" vertical="center" wrapText="1"/>
    </xf>
    <xf numFmtId="14" fontId="9" fillId="6" borderId="7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/>
    </xf>
    <xf numFmtId="0" fontId="13" fillId="0" borderId="8" xfId="0" applyFont="1" applyBorder="1" applyAlignment="1">
      <alignment vertical="center"/>
    </xf>
    <xf numFmtId="0" fontId="13" fillId="0" borderId="18" xfId="0" applyFont="1" applyBorder="1" applyAlignment="1">
      <alignment horizontal="left" vertical="center"/>
    </xf>
    <xf numFmtId="0" fontId="17" fillId="3" borderId="0" xfId="0" applyFont="1" applyFill="1" applyAlignment="1">
      <alignment vertical="center" wrapText="1"/>
    </xf>
    <xf numFmtId="0" fontId="10" fillId="3" borderId="7" xfId="0" applyFont="1" applyFill="1" applyBorder="1" applyAlignment="1">
      <alignment vertical="top" wrapText="1"/>
    </xf>
    <xf numFmtId="0" fontId="11" fillId="3" borderId="7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9" fontId="2" fillId="0" borderId="0" xfId="0" applyNumberFormat="1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right" vertical="center" wrapText="1"/>
    </xf>
    <xf numFmtId="14" fontId="2" fillId="0" borderId="5" xfId="0" applyNumberFormat="1" applyFont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9" fillId="5" borderId="10" xfId="0" applyFont="1" applyFill="1" applyBorder="1" applyAlignment="1">
      <alignment horizontal="left" vertical="center" wrapText="1"/>
    </xf>
    <xf numFmtId="0" fontId="9" fillId="5" borderId="11" xfId="0" applyFont="1" applyFill="1" applyBorder="1" applyAlignment="1">
      <alignment horizontal="left" vertical="center" wrapText="1"/>
    </xf>
    <xf numFmtId="0" fontId="9" fillId="5" borderId="12" xfId="0" applyFont="1" applyFill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left" vertical="center" wrapText="1"/>
    </xf>
    <xf numFmtId="0" fontId="9" fillId="6" borderId="11" xfId="0" applyFont="1" applyFill="1" applyBorder="1" applyAlignment="1">
      <alignment horizontal="left" vertical="center" wrapText="1"/>
    </xf>
    <xf numFmtId="0" fontId="9" fillId="6" borderId="12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left" vertical="center" wrapText="1"/>
    </xf>
    <xf numFmtId="0" fontId="9" fillId="4" borderId="17" xfId="0" applyFont="1" applyFill="1" applyBorder="1" applyAlignment="1">
      <alignment horizontal="left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center" wrapText="1"/>
    </xf>
    <xf numFmtId="0" fontId="9" fillId="3" borderId="9" xfId="0" applyFont="1" applyFill="1" applyBorder="1" applyAlignment="1">
      <alignment horizontal="right" vertical="center" wrapText="1"/>
    </xf>
    <xf numFmtId="0" fontId="9" fillId="3" borderId="17" xfId="0" applyFont="1" applyFill="1" applyBorder="1" applyAlignment="1">
      <alignment horizontal="right" vertical="center" wrapText="1"/>
    </xf>
    <xf numFmtId="14" fontId="9" fillId="4" borderId="9" xfId="0" applyNumberFormat="1" applyFont="1" applyFill="1" applyBorder="1" applyAlignment="1">
      <alignment horizontal="left" vertical="center" wrapText="1"/>
    </xf>
    <xf numFmtId="14" fontId="9" fillId="4" borderId="8" xfId="0" applyNumberFormat="1" applyFont="1" applyFill="1" applyBorder="1" applyAlignment="1">
      <alignment horizontal="left" vertical="center" wrapText="1"/>
    </xf>
    <xf numFmtId="14" fontId="9" fillId="4" borderId="17" xfId="0" applyNumberFormat="1" applyFont="1" applyFill="1" applyBorder="1" applyAlignment="1">
      <alignment horizontal="left" vertical="center" wrapText="1"/>
    </xf>
    <xf numFmtId="0" fontId="12" fillId="0" borderId="18" xfId="0" applyFont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left" vertical="top" wrapText="1"/>
    </xf>
    <xf numFmtId="0" fontId="10" fillId="3" borderId="11" xfId="0" applyFont="1" applyFill="1" applyBorder="1" applyAlignment="1">
      <alignment horizontal="left" vertical="top" wrapText="1"/>
    </xf>
  </cellXfs>
  <cellStyles count="3">
    <cellStyle name="ЗаголовокСтолбца" xfId="2"/>
    <cellStyle name="Обычный" xfId="0" builtinId="0"/>
    <cellStyle name="Обычный 1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4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46</xdr:col>
      <xdr:colOff>182159</xdr:colOff>
      <xdr:row>53</xdr:row>
      <xdr:rowOff>142875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35313534" cy="10048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158750</xdr:rowOff>
    </xdr:from>
    <xdr:to>
      <xdr:col>35</xdr:col>
      <xdr:colOff>233922</xdr:colOff>
      <xdr:row>55</xdr:row>
      <xdr:rowOff>127000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158750"/>
          <a:ext cx="27919922" cy="10445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8367013" cy="3346269"/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18367013" cy="3307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0</xdr:colOff>
      <xdr:row>21</xdr:row>
      <xdr:rowOff>70642</xdr:rowOff>
    </xdr:from>
    <xdr:to>
      <xdr:col>30</xdr:col>
      <xdr:colOff>402771</xdr:colOff>
      <xdr:row>40</xdr:row>
      <xdr:rowOff>60959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7185"/>
          <a:ext cx="18690771" cy="3506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43</xdr:row>
      <xdr:rowOff>1</xdr:rowOff>
    </xdr:from>
    <xdr:to>
      <xdr:col>30</xdr:col>
      <xdr:colOff>528375</xdr:colOff>
      <xdr:row>61</xdr:row>
      <xdr:rowOff>65314</xdr:rowOff>
    </xdr:to>
    <xdr:pic>
      <xdr:nvPicPr>
        <xdr:cNvPr id="22" name="Рисунок 2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7957458"/>
          <a:ext cx="18816374" cy="3396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39</xdr:col>
      <xdr:colOff>335280</xdr:colOff>
      <xdr:row>24</xdr:row>
      <xdr:rowOff>68580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109680" cy="445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612320</xdr:colOff>
      <xdr:row>68</xdr:row>
      <xdr:rowOff>0</xdr:rowOff>
    </xdr:from>
    <xdr:to>
      <xdr:col>36</xdr:col>
      <xdr:colOff>5661684</xdr:colOff>
      <xdr:row>99</xdr:row>
      <xdr:rowOff>122464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320" y="13049250"/>
          <a:ext cx="26154043" cy="6027964"/>
        </a:xfrm>
        <a:prstGeom prst="rect">
          <a:avLst/>
        </a:prstGeom>
      </xdr:spPr>
    </xdr:pic>
    <xdr:clientData/>
  </xdr:twoCellAnchor>
  <xdr:twoCellAnchor editAs="oneCell">
    <xdr:from>
      <xdr:col>1</xdr:col>
      <xdr:colOff>-1</xdr:colOff>
      <xdr:row>102</xdr:row>
      <xdr:rowOff>0</xdr:rowOff>
    </xdr:from>
    <xdr:to>
      <xdr:col>36</xdr:col>
      <xdr:colOff>5767128</xdr:colOff>
      <xdr:row>131</xdr:row>
      <xdr:rowOff>119062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124" y="19478625"/>
          <a:ext cx="26436379" cy="5643562"/>
        </a:xfrm>
        <a:prstGeom prst="rect">
          <a:avLst/>
        </a:prstGeom>
      </xdr:spPr>
    </xdr:pic>
    <xdr:clientData/>
  </xdr:twoCellAnchor>
  <xdr:twoCellAnchor editAs="oneCell">
    <xdr:from>
      <xdr:col>0</xdr:col>
      <xdr:colOff>612320</xdr:colOff>
      <xdr:row>135</xdr:row>
      <xdr:rowOff>0</xdr:rowOff>
    </xdr:from>
    <xdr:to>
      <xdr:col>36</xdr:col>
      <xdr:colOff>4435928</xdr:colOff>
      <xdr:row>164</xdr:row>
      <xdr:rowOff>140410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2320" y="25812750"/>
          <a:ext cx="24928287" cy="56649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540800</xdr:colOff>
      <xdr:row>24</xdr:row>
      <xdr:rowOff>28000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000000" cy="46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25</xdr:row>
      <xdr:rowOff>76200</xdr:rowOff>
    </xdr:from>
    <xdr:to>
      <xdr:col>27</xdr:col>
      <xdr:colOff>597949</xdr:colOff>
      <xdr:row>49</xdr:row>
      <xdr:rowOff>113724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4791075"/>
          <a:ext cx="17009524" cy="46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51</xdr:row>
      <xdr:rowOff>161925</xdr:rowOff>
    </xdr:from>
    <xdr:to>
      <xdr:col>29</xdr:col>
      <xdr:colOff>54951</xdr:colOff>
      <xdr:row>77</xdr:row>
      <xdr:rowOff>18449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875" y="9782175"/>
          <a:ext cx="17590476" cy="48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79</xdr:row>
      <xdr:rowOff>104775</xdr:rowOff>
    </xdr:from>
    <xdr:to>
      <xdr:col>29</xdr:col>
      <xdr:colOff>83527</xdr:colOff>
      <xdr:row>103</xdr:row>
      <xdr:rowOff>113727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0975" y="15059025"/>
          <a:ext cx="17580952" cy="45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105</xdr:row>
      <xdr:rowOff>152400</xdr:rowOff>
    </xdr:from>
    <xdr:to>
      <xdr:col>29</xdr:col>
      <xdr:colOff>140676</xdr:colOff>
      <xdr:row>127</xdr:row>
      <xdr:rowOff>189971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8600" y="20059650"/>
          <a:ext cx="17590476" cy="42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134469</xdr:colOff>
      <xdr:row>130</xdr:row>
      <xdr:rowOff>156881</xdr:rowOff>
    </xdr:from>
    <xdr:to>
      <xdr:col>30</xdr:col>
      <xdr:colOff>23429</xdr:colOff>
      <xdr:row>154</xdr:row>
      <xdr:rowOff>44822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4469" y="24832234"/>
          <a:ext cx="18042489" cy="445994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29</xdr:col>
      <xdr:colOff>83505</xdr:colOff>
      <xdr:row>27</xdr:row>
      <xdr:rowOff>123190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17761905" cy="50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30</xdr:row>
      <xdr:rowOff>85725</xdr:rowOff>
    </xdr:from>
    <xdr:to>
      <xdr:col>29</xdr:col>
      <xdr:colOff>140656</xdr:colOff>
      <xdr:row>53</xdr:row>
      <xdr:rowOff>142320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" y="5800725"/>
          <a:ext cx="17752381" cy="44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56</xdr:row>
      <xdr:rowOff>152400</xdr:rowOff>
    </xdr:from>
    <xdr:to>
      <xdr:col>29</xdr:col>
      <xdr:colOff>169231</xdr:colOff>
      <xdr:row>80</xdr:row>
      <xdr:rowOff>104209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10820400"/>
          <a:ext cx="17752381" cy="4523809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82</xdr:row>
      <xdr:rowOff>66675</xdr:rowOff>
    </xdr:from>
    <xdr:to>
      <xdr:col>28</xdr:col>
      <xdr:colOff>369305</xdr:colOff>
      <xdr:row>106</xdr:row>
      <xdr:rowOff>66104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00" y="15687675"/>
          <a:ext cx="17361905" cy="45714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-filesrvpkb\&#1058;&#1077;&#1093;&#1085;&#1086;&#1083;&#1086;&#1075;&#1080;&#1095;&#1077;&#1089;&#1082;&#1086;&#1077;%20&#1087;&#1088;&#1080;&#1089;&#1086;&#1077;&#1076;&#1080;&#1085;&#1077;&#1085;&#1080;&#1077;\&#1044;&#1086;&#1082;&#1091;&#1084;&#1077;&#1085;&#1090;&#1099;%20&#1089;&#1083;&#1091;&#1078;&#1073;&#1099;\&#1057;&#1080;&#1079;&#1099;&#1082;%20&#1053;.&#1057;\&#1064;&#1072;&#1087;&#1086;&#1074;&#1072;&#1083;&#1086;&#1074;&#1072;-&#1043;&#1072;&#1073;&#1088;&#1080;&#1077;&#1083;&#1103;&#1085;\&#1056;&#1040;&#1057;&#1050;&#1056;&#1067;&#1058;&#1048;&#1045;\&#1055;&#1083;&#1072;&#1090;&#1072;\FAS.JKH.OPEN.INFO.PRICE.GVS(v1.0.2)_&#1058;&#1080;&#1084;&#1086;&#1096;&#1077;&#1085;&#1082;&#1086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0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Т-транс"/>
      <sheetName val="Форма 1.2 | Т-транс"/>
      <sheetName val="Форма 1.0.1 | Т-гор.вода"/>
      <sheetName val="Форма 1.2 | Т-гор.вода"/>
      <sheetName val="Форма 1.0.1 | Т-подкл(инд)"/>
      <sheetName val="Форма 1.3 | Т-подкл(инд)"/>
      <sheetName val="Форма 1.0.1 | Т-подкл"/>
      <sheetName val="Форма 1.3 | Т-подкл"/>
      <sheetName val="Форма 1.0.1 | Форма 1.8"/>
      <sheetName val="Форма 1.8"/>
      <sheetName val="Форма 1.0.1 | Форма 1.9"/>
      <sheetName val="Форма 1.9"/>
      <sheetName val="Форма 1.0.2"/>
      <sheetName val="Сведения об изменении"/>
      <sheetName val="Комментарии"/>
      <sheetName val="Проверка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ServiceModule"/>
      <sheetName val="modList01"/>
      <sheetName val="modList02"/>
      <sheetName val="modList03"/>
      <sheetName val="REESTR_MO_FILTER"/>
      <sheetName val="REESTR_MO"/>
      <sheetName val="et_union_hor"/>
      <sheetName val="TEHSHEET"/>
      <sheetName val="modInfo"/>
      <sheetName val="modList05"/>
      <sheetName val="modList06"/>
      <sheetName val="modList07"/>
      <sheetName val="modList11"/>
      <sheetName val="modList12"/>
      <sheetName val="modfrmDateChoose"/>
      <sheetName val="modComm"/>
      <sheetName val="modThisWorkbook"/>
      <sheetName val="modfrmReestrMR"/>
      <sheetName val="modfrmCheckUpdates"/>
    </sheetNames>
    <sheetDataSet>
      <sheetData sheetId="0"/>
      <sheetData sheetId="1"/>
      <sheetData sheetId="2"/>
      <sheetData sheetId="3">
        <row r="18">
          <cell r="F18" t="str">
            <v>Департамент экономической политики и развития города Москвы</v>
          </cell>
        </row>
        <row r="19">
          <cell r="F19" t="str">
            <v>04.10.2022</v>
          </cell>
        </row>
        <row r="20">
          <cell r="F20" t="str">
            <v>140-ТР</v>
          </cell>
        </row>
        <row r="21">
          <cell r="F21" t="str">
            <v>mos.ru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5"/>
  <sheetViews>
    <sheetView showGridLines="0" view="pageBreakPreview" topLeftCell="A13" zoomScaleNormal="100" zoomScaleSheetLayoutView="100" workbookViewId="0">
      <selection activeCell="D9" sqref="D9"/>
    </sheetView>
  </sheetViews>
  <sheetFormatPr defaultRowHeight="90.75" customHeight="1" x14ac:dyDescent="0.25"/>
  <cols>
    <col min="1" max="1" width="2.7109375" customWidth="1"/>
    <col min="2" max="2" width="4.7109375" style="3" customWidth="1"/>
    <col min="3" max="3" width="84.85546875" customWidth="1"/>
    <col min="4" max="4" width="35.85546875" customWidth="1"/>
    <col min="5" max="5" width="2.7109375" customWidth="1"/>
  </cols>
  <sheetData>
    <row r="2" spans="2:9" ht="15.75" x14ac:dyDescent="0.25">
      <c r="D2" s="2"/>
    </row>
    <row r="3" spans="2:9" ht="15" x14ac:dyDescent="0.25"/>
    <row r="4" spans="2:9" ht="18.75" x14ac:dyDescent="0.25">
      <c r="B4" s="4"/>
      <c r="C4" s="95" t="s">
        <v>0</v>
      </c>
      <c r="D4" s="95"/>
    </row>
    <row r="5" spans="2:9" ht="18.75" x14ac:dyDescent="0.25">
      <c r="B5" s="4"/>
      <c r="C5" s="96" t="s">
        <v>1</v>
      </c>
      <c r="D5" s="96"/>
      <c r="E5" s="1"/>
      <c r="F5" s="1"/>
      <c r="G5" s="1"/>
      <c r="H5" s="1"/>
      <c r="I5" s="1"/>
    </row>
    <row r="6" spans="2:9" ht="15.75" x14ac:dyDescent="0.25">
      <c r="B6" s="4"/>
      <c r="C6" s="5"/>
      <c r="D6" s="5"/>
      <c r="E6" s="1"/>
      <c r="F6" s="1"/>
      <c r="G6" s="1"/>
      <c r="H6" s="1"/>
      <c r="I6" s="1"/>
    </row>
    <row r="7" spans="2:9" ht="47.25" x14ac:dyDescent="0.25">
      <c r="B7" s="94" t="s">
        <v>2</v>
      </c>
      <c r="C7" s="94"/>
      <c r="D7" s="6" t="s">
        <v>8</v>
      </c>
      <c r="E7" s="1"/>
      <c r="F7" s="1"/>
      <c r="G7" s="1"/>
      <c r="H7" s="1"/>
      <c r="I7" s="1"/>
    </row>
    <row r="8" spans="2:9" ht="64.5" customHeight="1" x14ac:dyDescent="0.25">
      <c r="B8" s="94" t="s">
        <v>3</v>
      </c>
      <c r="C8" s="94"/>
      <c r="D8" s="6" t="s">
        <v>9</v>
      </c>
      <c r="E8" s="1"/>
      <c r="F8" s="1"/>
      <c r="G8" s="1"/>
      <c r="H8" s="1"/>
      <c r="I8" s="1"/>
    </row>
    <row r="9" spans="2:9" ht="28.5" customHeight="1" x14ac:dyDescent="0.25">
      <c r="B9" s="94" t="s">
        <v>4</v>
      </c>
      <c r="C9" s="94"/>
      <c r="D9" s="6"/>
      <c r="E9" s="1"/>
      <c r="F9" s="1"/>
      <c r="G9" s="1"/>
      <c r="H9" s="1"/>
      <c r="I9" s="1"/>
    </row>
    <row r="10" spans="2:9" ht="59.25" customHeight="1" x14ac:dyDescent="0.25">
      <c r="B10" s="13" t="s">
        <v>16</v>
      </c>
      <c r="C10" s="13" t="s">
        <v>5</v>
      </c>
      <c r="D10" s="7">
        <v>419.3</v>
      </c>
      <c r="E10" s="1"/>
      <c r="F10" s="1"/>
      <c r="G10" s="1"/>
      <c r="H10" s="1"/>
      <c r="I10" s="1"/>
    </row>
    <row r="11" spans="2:9" ht="63" customHeight="1" x14ac:dyDescent="0.25">
      <c r="B11" s="14" t="s">
        <v>17</v>
      </c>
      <c r="C11" s="15" t="s">
        <v>18</v>
      </c>
      <c r="D11" s="14"/>
      <c r="E11" s="1"/>
      <c r="F11" s="1"/>
      <c r="G11" s="1"/>
      <c r="H11" s="1"/>
      <c r="I11" s="1"/>
    </row>
    <row r="12" spans="2:9" ht="15.75" x14ac:dyDescent="0.25">
      <c r="B12" s="11" t="s">
        <v>10</v>
      </c>
      <c r="C12" s="11" t="s">
        <v>12</v>
      </c>
      <c r="D12" s="8">
        <v>94377.81</v>
      </c>
      <c r="E12" s="1"/>
      <c r="F12" s="1"/>
      <c r="G12" s="1"/>
      <c r="H12" s="1"/>
      <c r="I12" s="1"/>
    </row>
    <row r="13" spans="2:9" ht="31.5" x14ac:dyDescent="0.25">
      <c r="B13" s="11" t="s">
        <v>11</v>
      </c>
      <c r="C13" s="11" t="s">
        <v>13</v>
      </c>
      <c r="D13" s="8">
        <v>147144.24</v>
      </c>
      <c r="E13" s="1"/>
      <c r="F13" s="1"/>
      <c r="G13" s="1"/>
      <c r="H13" s="1"/>
      <c r="I13" s="1"/>
    </row>
    <row r="14" spans="2:9" ht="27" customHeight="1" x14ac:dyDescent="0.25">
      <c r="B14" s="9" t="s">
        <v>6</v>
      </c>
      <c r="C14" s="10"/>
      <c r="D14" s="12" t="s">
        <v>14</v>
      </c>
      <c r="E14" s="1"/>
      <c r="F14" s="1"/>
      <c r="G14" s="1"/>
      <c r="H14" s="1"/>
      <c r="I14" s="1"/>
    </row>
    <row r="15" spans="2:9" ht="110.25" x14ac:dyDescent="0.25">
      <c r="B15" s="94" t="s">
        <v>7</v>
      </c>
      <c r="C15" s="94"/>
      <c r="D15" s="6" t="s">
        <v>15</v>
      </c>
      <c r="E15" s="1"/>
      <c r="F15" s="1"/>
      <c r="G15" s="1"/>
      <c r="H15" s="1"/>
      <c r="I15" s="1"/>
    </row>
  </sheetData>
  <mergeCells count="6">
    <mergeCell ref="B15:C15"/>
    <mergeCell ref="C4:D4"/>
    <mergeCell ref="C5:D5"/>
    <mergeCell ref="B7:C7"/>
    <mergeCell ref="B8:C8"/>
    <mergeCell ref="B9:C9"/>
  </mergeCells>
  <pageMargins left="0.39370078740157483" right="0" top="0.74803149606299213" bottom="0.74803149606299213" header="0.31496062992125984" footer="0.31496062992125984"/>
  <pageSetup paperSize="9"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:A63"/>
  <sheetViews>
    <sheetView topLeftCell="A13" zoomScale="70" zoomScaleNormal="70" workbookViewId="0">
      <selection activeCell="H65" sqref="H65"/>
    </sheetView>
  </sheetViews>
  <sheetFormatPr defaultRowHeight="15" x14ac:dyDescent="0.25"/>
  <sheetData>
    <row r="20" s="32" customFormat="1" x14ac:dyDescent="0.25"/>
    <row r="42" s="32" customFormat="1" x14ac:dyDescent="0.25"/>
    <row r="63" s="32" customFormat="1" x14ac:dyDescent="0.25"/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6:AK59"/>
  <sheetViews>
    <sheetView topLeftCell="A41" zoomScale="90" zoomScaleNormal="90" workbookViewId="0">
      <selection activeCell="AB56" sqref="AB56"/>
    </sheetView>
  </sheetViews>
  <sheetFormatPr defaultRowHeight="15" x14ac:dyDescent="0.25"/>
  <cols>
    <col min="1" max="1" width="9" customWidth="1"/>
    <col min="2" max="2" width="37.5703125" customWidth="1"/>
    <col min="3" max="11" width="0" hidden="1" customWidth="1"/>
    <col min="13" max="13" width="1.85546875" customWidth="1"/>
    <col min="17" max="17" width="2.140625" customWidth="1"/>
    <col min="19" max="19" width="9.140625" customWidth="1"/>
    <col min="21" max="21" width="1.7109375" customWidth="1"/>
    <col min="25" max="25" width="1.7109375" customWidth="1"/>
    <col min="28" max="29" width="18.28515625" customWidth="1"/>
    <col min="30" max="31" width="15.7109375" customWidth="1"/>
    <col min="32" max="32" width="14.28515625" customWidth="1"/>
    <col min="33" max="33" width="5.5703125" customWidth="1"/>
    <col min="34" max="34" width="14.28515625" customWidth="1"/>
    <col min="35" max="36" width="0" hidden="1" customWidth="1"/>
    <col min="37" max="37" width="73.85546875" customWidth="1"/>
  </cols>
  <sheetData>
    <row r="26" spans="1:37" s="32" customFormat="1" x14ac:dyDescent="0.25"/>
    <row r="28" spans="1:37" x14ac:dyDescent="0.25">
      <c r="A28" s="48"/>
      <c r="B28" s="67"/>
      <c r="C28" s="67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</row>
    <row r="29" spans="1:37" x14ac:dyDescent="0.25">
      <c r="A29" s="171" t="s">
        <v>81</v>
      </c>
      <c r="B29" s="171"/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171"/>
      <c r="AI29" s="68"/>
      <c r="AJ29" s="40"/>
      <c r="AK29" s="40"/>
    </row>
    <row r="30" spans="1:37" x14ac:dyDescent="0.25">
      <c r="A30" s="172" t="s">
        <v>82</v>
      </c>
      <c r="B30" s="172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  <c r="AE30" s="172"/>
      <c r="AF30" s="172"/>
      <c r="AG30" s="172"/>
      <c r="AH30" s="172"/>
      <c r="AI30" s="68"/>
      <c r="AJ30" s="40"/>
      <c r="AK30" s="40"/>
    </row>
    <row r="31" spans="1:37" x14ac:dyDescent="0.25">
      <c r="A31" s="48"/>
      <c r="B31" s="67"/>
      <c r="C31" s="67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40"/>
      <c r="AK31" s="40"/>
    </row>
    <row r="32" spans="1:37" ht="29.25" customHeight="1" x14ac:dyDescent="0.25">
      <c r="A32" s="173" t="s">
        <v>83</v>
      </c>
      <c r="B32" s="174"/>
      <c r="C32" s="70"/>
      <c r="D32" s="142" t="s">
        <v>84</v>
      </c>
      <c r="E32" s="143"/>
      <c r="F32" s="143"/>
      <c r="G32" s="143"/>
      <c r="H32" s="143"/>
      <c r="I32" s="143"/>
      <c r="J32" s="144"/>
      <c r="K32" s="40"/>
      <c r="L32" s="142" t="s">
        <v>84</v>
      </c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4"/>
      <c r="AI32" s="40"/>
      <c r="AJ32" s="40"/>
      <c r="AK32" s="71"/>
    </row>
    <row r="33" spans="1:37" ht="20.25" customHeight="1" x14ac:dyDescent="0.25">
      <c r="A33" s="173" t="s">
        <v>85</v>
      </c>
      <c r="B33" s="174"/>
      <c r="C33" s="70"/>
      <c r="D33" s="175">
        <v>45216</v>
      </c>
      <c r="E33" s="176"/>
      <c r="F33" s="176"/>
      <c r="G33" s="176"/>
      <c r="H33" s="176"/>
      <c r="I33" s="176"/>
      <c r="J33" s="177"/>
      <c r="K33" s="40"/>
      <c r="L33" s="175">
        <v>45216</v>
      </c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76"/>
      <c r="AH33" s="177"/>
      <c r="AI33" s="40"/>
      <c r="AJ33" s="40"/>
      <c r="AK33" s="71"/>
    </row>
    <row r="34" spans="1:37" ht="17.25" customHeight="1" x14ac:dyDescent="0.25">
      <c r="A34" s="173" t="s">
        <v>86</v>
      </c>
      <c r="B34" s="174"/>
      <c r="C34" s="70"/>
      <c r="D34" s="142" t="s">
        <v>87</v>
      </c>
      <c r="E34" s="143"/>
      <c r="F34" s="143"/>
      <c r="G34" s="143"/>
      <c r="H34" s="143"/>
      <c r="I34" s="143"/>
      <c r="J34" s="144"/>
      <c r="K34" s="40"/>
      <c r="L34" s="142" t="s">
        <v>87</v>
      </c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4"/>
      <c r="AI34" s="40"/>
      <c r="AJ34" s="40"/>
      <c r="AK34" s="71"/>
    </row>
    <row r="35" spans="1:37" ht="15.75" customHeight="1" x14ac:dyDescent="0.25">
      <c r="A35" s="173" t="s">
        <v>88</v>
      </c>
      <c r="B35" s="174"/>
      <c r="C35" s="70"/>
      <c r="D35" s="142" t="s">
        <v>89</v>
      </c>
      <c r="E35" s="143"/>
      <c r="F35" s="143"/>
      <c r="G35" s="143"/>
      <c r="H35" s="143"/>
      <c r="I35" s="143"/>
      <c r="J35" s="144"/>
      <c r="K35" s="40"/>
      <c r="L35" s="142" t="s">
        <v>89</v>
      </c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4"/>
      <c r="AI35" s="40"/>
      <c r="AJ35" s="40"/>
      <c r="AK35" s="71"/>
    </row>
    <row r="36" spans="1:37" hidden="1" x14ac:dyDescent="0.25">
      <c r="A36" s="48"/>
      <c r="B36" s="67"/>
      <c r="C36" s="67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40"/>
      <c r="AK36" s="40"/>
    </row>
    <row r="37" spans="1:37" ht="33.75" hidden="1" customHeight="1" x14ac:dyDescent="0.25">
      <c r="A37" s="173" t="s">
        <v>85</v>
      </c>
      <c r="B37" s="174"/>
      <c r="C37" s="70"/>
      <c r="D37" s="175">
        <v>45216</v>
      </c>
      <c r="E37" s="176"/>
      <c r="F37" s="176"/>
      <c r="G37" s="176"/>
      <c r="H37" s="176"/>
      <c r="I37" s="176"/>
      <c r="J37" s="177"/>
      <c r="K37" s="40"/>
      <c r="L37" s="175">
        <v>45216</v>
      </c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76"/>
      <c r="AA37" s="176"/>
      <c r="AB37" s="176"/>
      <c r="AC37" s="176"/>
      <c r="AD37" s="176"/>
      <c r="AE37" s="176"/>
      <c r="AF37" s="176"/>
      <c r="AG37" s="176"/>
      <c r="AH37" s="177"/>
      <c r="AI37" s="40"/>
      <c r="AJ37" s="40"/>
      <c r="AK37" s="71"/>
    </row>
    <row r="38" spans="1:37" ht="33.75" hidden="1" customHeight="1" x14ac:dyDescent="0.25">
      <c r="A38" s="173" t="s">
        <v>86</v>
      </c>
      <c r="B38" s="174"/>
      <c r="C38" s="70"/>
      <c r="D38" s="142" t="s">
        <v>87</v>
      </c>
      <c r="E38" s="143"/>
      <c r="F38" s="143"/>
      <c r="G38" s="143"/>
      <c r="H38" s="143"/>
      <c r="I38" s="143"/>
      <c r="J38" s="144"/>
      <c r="K38" s="40"/>
      <c r="L38" s="142" t="s">
        <v>87</v>
      </c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4"/>
      <c r="AI38" s="40"/>
      <c r="AJ38" s="40"/>
      <c r="AK38" s="71"/>
    </row>
    <row r="39" spans="1:37" hidden="1" x14ac:dyDescent="0.25">
      <c r="A39" s="40"/>
      <c r="B39" s="40"/>
      <c r="C39" s="72"/>
      <c r="D39" s="40"/>
      <c r="E39" s="40"/>
      <c r="F39" s="40"/>
      <c r="G39" s="40"/>
      <c r="H39" s="40"/>
      <c r="I39" s="40"/>
      <c r="J39" s="40"/>
      <c r="K39" s="73" t="s">
        <v>90</v>
      </c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73" t="s">
        <v>90</v>
      </c>
      <c r="AJ39" s="40"/>
      <c r="AK39" s="40"/>
    </row>
    <row r="40" spans="1:37" ht="18" hidden="1" x14ac:dyDescent="0.25">
      <c r="A40" s="48"/>
      <c r="B40" s="67"/>
      <c r="C40" s="74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8"/>
      <c r="S40" s="178"/>
      <c r="T40" s="178"/>
      <c r="U40" s="178"/>
      <c r="V40" s="178"/>
      <c r="W40" s="178"/>
      <c r="X40" s="178"/>
      <c r="Y40" s="178"/>
      <c r="Z40" s="178"/>
      <c r="AA40" s="178"/>
      <c r="AB40" s="178"/>
      <c r="AC40" s="178"/>
      <c r="AD40" s="178"/>
      <c r="AE40" s="178"/>
      <c r="AF40" s="178"/>
      <c r="AG40" s="178"/>
      <c r="AH40" s="178"/>
      <c r="AI40" s="178"/>
      <c r="AJ40" s="40"/>
      <c r="AK40" s="40"/>
    </row>
    <row r="41" spans="1:37" x14ac:dyDescent="0.25">
      <c r="A41" s="152" t="s">
        <v>91</v>
      </c>
      <c r="B41" s="167"/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53"/>
      <c r="AK41" s="128" t="s">
        <v>92</v>
      </c>
    </row>
    <row r="42" spans="1:37" ht="37.5" customHeight="1" x14ac:dyDescent="0.25">
      <c r="A42" s="122" t="s">
        <v>93</v>
      </c>
      <c r="B42" s="119" t="s">
        <v>94</v>
      </c>
      <c r="C42" s="75"/>
      <c r="D42" s="155" t="s">
        <v>95</v>
      </c>
      <c r="E42" s="156"/>
      <c r="F42" s="156"/>
      <c r="G42" s="156"/>
      <c r="H42" s="156"/>
      <c r="I42" s="156"/>
      <c r="J42" s="157"/>
      <c r="K42" s="119" t="s">
        <v>96</v>
      </c>
      <c r="L42" s="158" t="s">
        <v>97</v>
      </c>
      <c r="M42" s="159"/>
      <c r="N42" s="159"/>
      <c r="O42" s="160"/>
      <c r="P42" s="158" t="s">
        <v>98</v>
      </c>
      <c r="Q42" s="159"/>
      <c r="R42" s="159"/>
      <c r="S42" s="160"/>
      <c r="T42" s="158" t="s">
        <v>99</v>
      </c>
      <c r="U42" s="159"/>
      <c r="V42" s="159"/>
      <c r="W42" s="160"/>
      <c r="X42" s="158" t="s">
        <v>100</v>
      </c>
      <c r="Y42" s="159"/>
      <c r="Z42" s="159"/>
      <c r="AA42" s="160"/>
      <c r="AB42" s="155" t="s">
        <v>95</v>
      </c>
      <c r="AC42" s="156"/>
      <c r="AD42" s="156"/>
      <c r="AE42" s="156"/>
      <c r="AF42" s="156"/>
      <c r="AG42" s="156"/>
      <c r="AH42" s="157"/>
      <c r="AI42" s="119" t="s">
        <v>96</v>
      </c>
      <c r="AJ42" s="168" t="s">
        <v>101</v>
      </c>
      <c r="AK42" s="154"/>
    </row>
    <row r="43" spans="1:37" ht="41.25" customHeight="1" x14ac:dyDescent="0.25">
      <c r="A43" s="123"/>
      <c r="B43" s="120"/>
      <c r="C43" s="76"/>
      <c r="D43" s="146" t="s">
        <v>102</v>
      </c>
      <c r="E43" s="147"/>
      <c r="F43" s="146" t="s">
        <v>103</v>
      </c>
      <c r="G43" s="147"/>
      <c r="H43" s="146" t="s">
        <v>104</v>
      </c>
      <c r="I43" s="150"/>
      <c r="J43" s="147"/>
      <c r="K43" s="120"/>
      <c r="L43" s="161"/>
      <c r="M43" s="162"/>
      <c r="N43" s="162"/>
      <c r="O43" s="163"/>
      <c r="P43" s="161"/>
      <c r="Q43" s="162"/>
      <c r="R43" s="162"/>
      <c r="S43" s="163"/>
      <c r="T43" s="161"/>
      <c r="U43" s="162"/>
      <c r="V43" s="162"/>
      <c r="W43" s="163"/>
      <c r="X43" s="161"/>
      <c r="Y43" s="162"/>
      <c r="Z43" s="162"/>
      <c r="AA43" s="163"/>
      <c r="AB43" s="146" t="s">
        <v>102</v>
      </c>
      <c r="AC43" s="147"/>
      <c r="AD43" s="146" t="s">
        <v>103</v>
      </c>
      <c r="AE43" s="147"/>
      <c r="AF43" s="146" t="s">
        <v>104</v>
      </c>
      <c r="AG43" s="150"/>
      <c r="AH43" s="147"/>
      <c r="AI43" s="120"/>
      <c r="AJ43" s="169"/>
      <c r="AK43" s="154"/>
    </row>
    <row r="44" spans="1:37" x14ac:dyDescent="0.25">
      <c r="A44" s="123"/>
      <c r="B44" s="120"/>
      <c r="C44" s="76"/>
      <c r="D44" s="148"/>
      <c r="E44" s="149"/>
      <c r="F44" s="148"/>
      <c r="G44" s="149"/>
      <c r="H44" s="148"/>
      <c r="I44" s="151"/>
      <c r="J44" s="149"/>
      <c r="K44" s="120"/>
      <c r="L44" s="161"/>
      <c r="M44" s="162"/>
      <c r="N44" s="162"/>
      <c r="O44" s="163"/>
      <c r="P44" s="161"/>
      <c r="Q44" s="162"/>
      <c r="R44" s="162"/>
      <c r="S44" s="163"/>
      <c r="T44" s="161"/>
      <c r="U44" s="162"/>
      <c r="V44" s="162"/>
      <c r="W44" s="163"/>
      <c r="X44" s="161"/>
      <c r="Y44" s="162"/>
      <c r="Z44" s="162"/>
      <c r="AA44" s="163"/>
      <c r="AB44" s="148"/>
      <c r="AC44" s="149"/>
      <c r="AD44" s="148"/>
      <c r="AE44" s="149"/>
      <c r="AF44" s="148"/>
      <c r="AG44" s="151"/>
      <c r="AH44" s="149"/>
      <c r="AI44" s="120"/>
      <c r="AJ44" s="169"/>
      <c r="AK44" s="154"/>
    </row>
    <row r="45" spans="1:37" ht="22.5" x14ac:dyDescent="0.25">
      <c r="A45" s="124"/>
      <c r="B45" s="121"/>
      <c r="C45" s="77"/>
      <c r="D45" s="52" t="s">
        <v>105</v>
      </c>
      <c r="E45" s="52" t="s">
        <v>106</v>
      </c>
      <c r="F45" s="52" t="s">
        <v>105</v>
      </c>
      <c r="G45" s="52" t="s">
        <v>106</v>
      </c>
      <c r="H45" s="78" t="s">
        <v>107</v>
      </c>
      <c r="I45" s="152" t="s">
        <v>108</v>
      </c>
      <c r="J45" s="153"/>
      <c r="K45" s="121"/>
      <c r="L45" s="164"/>
      <c r="M45" s="165"/>
      <c r="N45" s="165"/>
      <c r="O45" s="166"/>
      <c r="P45" s="164"/>
      <c r="Q45" s="165"/>
      <c r="R45" s="165"/>
      <c r="S45" s="166"/>
      <c r="T45" s="164"/>
      <c r="U45" s="165"/>
      <c r="V45" s="165"/>
      <c r="W45" s="166"/>
      <c r="X45" s="164"/>
      <c r="Y45" s="165"/>
      <c r="Z45" s="165"/>
      <c r="AA45" s="166"/>
      <c r="AB45" s="52" t="s">
        <v>105</v>
      </c>
      <c r="AC45" s="52" t="s">
        <v>106</v>
      </c>
      <c r="AD45" s="52" t="s">
        <v>105</v>
      </c>
      <c r="AE45" s="52" t="s">
        <v>106</v>
      </c>
      <c r="AF45" s="78" t="s">
        <v>107</v>
      </c>
      <c r="AG45" s="152" t="s">
        <v>108</v>
      </c>
      <c r="AH45" s="153"/>
      <c r="AI45" s="121"/>
      <c r="AJ45" s="170"/>
      <c r="AK45" s="129"/>
    </row>
    <row r="46" spans="1:37" x14ac:dyDescent="0.25">
      <c r="A46" s="79">
        <v>1</v>
      </c>
      <c r="B46" s="80">
        <v>2</v>
      </c>
      <c r="C46" s="81">
        <v>2</v>
      </c>
      <c r="D46" s="80">
        <v>3</v>
      </c>
      <c r="E46" s="80">
        <v>4</v>
      </c>
      <c r="F46" s="80">
        <v>5</v>
      </c>
      <c r="G46" s="80">
        <v>6</v>
      </c>
      <c r="H46" s="80">
        <v>7</v>
      </c>
      <c r="I46" s="145">
        <v>8</v>
      </c>
      <c r="J46" s="145"/>
      <c r="K46" s="80">
        <v>9</v>
      </c>
      <c r="L46" s="80">
        <v>10</v>
      </c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>
        <v>1</v>
      </c>
      <c r="AF46" s="80">
        <v>2</v>
      </c>
      <c r="AG46" s="145">
        <v>3</v>
      </c>
      <c r="AH46" s="145"/>
      <c r="AI46" s="80">
        <v>4</v>
      </c>
      <c r="AJ46" s="81">
        <v>4</v>
      </c>
      <c r="AK46" s="80">
        <v>5</v>
      </c>
    </row>
    <row r="47" spans="1:37" ht="25.5" customHeight="1" x14ac:dyDescent="0.25">
      <c r="A47" s="41">
        <v>1</v>
      </c>
      <c r="B47" s="42" t="s">
        <v>65</v>
      </c>
      <c r="C47" s="43"/>
      <c r="D47" s="142"/>
      <c r="E47" s="143"/>
      <c r="F47" s="143"/>
      <c r="G47" s="143"/>
      <c r="H47" s="143"/>
      <c r="I47" s="143"/>
      <c r="J47" s="143"/>
      <c r="K47" s="144"/>
      <c r="L47" s="142" t="s">
        <v>109</v>
      </c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3"/>
      <c r="AD47" s="143"/>
      <c r="AE47" s="143"/>
      <c r="AF47" s="143"/>
      <c r="AG47" s="143"/>
      <c r="AH47" s="143"/>
      <c r="AI47" s="143"/>
      <c r="AJ47" s="144"/>
      <c r="AK47" s="44" t="s">
        <v>66</v>
      </c>
    </row>
    <row r="48" spans="1:37" ht="48" customHeight="1" x14ac:dyDescent="0.25">
      <c r="A48" s="82" t="s">
        <v>115</v>
      </c>
      <c r="B48" s="41" t="s">
        <v>67</v>
      </c>
      <c r="C48" s="43"/>
      <c r="D48" s="142"/>
      <c r="E48" s="143"/>
      <c r="F48" s="143"/>
      <c r="G48" s="143"/>
      <c r="H48" s="143"/>
      <c r="I48" s="143"/>
      <c r="J48" s="143"/>
      <c r="K48" s="144"/>
      <c r="L48" s="142" t="s">
        <v>110</v>
      </c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3"/>
      <c r="AA48" s="143"/>
      <c r="AB48" s="143"/>
      <c r="AC48" s="143"/>
      <c r="AD48" s="143"/>
      <c r="AE48" s="143"/>
      <c r="AF48" s="143"/>
      <c r="AG48" s="143"/>
      <c r="AH48" s="143"/>
      <c r="AI48" s="143"/>
      <c r="AJ48" s="144"/>
      <c r="AK48" s="44" t="s">
        <v>68</v>
      </c>
    </row>
    <row r="49" spans="1:37" ht="42" x14ac:dyDescent="0.25">
      <c r="A49" s="83" t="s">
        <v>116</v>
      </c>
      <c r="B49" s="41" t="s">
        <v>69</v>
      </c>
      <c r="C49" s="43"/>
      <c r="D49" s="142"/>
      <c r="E49" s="143"/>
      <c r="F49" s="143"/>
      <c r="G49" s="143"/>
      <c r="H49" s="143"/>
      <c r="I49" s="143"/>
      <c r="J49" s="143"/>
      <c r="K49" s="144"/>
      <c r="L49" s="142" t="s">
        <v>110</v>
      </c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  <c r="AF49" s="143"/>
      <c r="AG49" s="143"/>
      <c r="AH49" s="143"/>
      <c r="AI49" s="143"/>
      <c r="AJ49" s="144"/>
      <c r="AK49" s="44" t="s">
        <v>70</v>
      </c>
    </row>
    <row r="50" spans="1:37" ht="15.75" hidden="1" x14ac:dyDescent="0.25">
      <c r="A50" s="45"/>
      <c r="B50" s="46"/>
      <c r="C50" s="45"/>
      <c r="D50" s="130"/>
      <c r="E50" s="131"/>
      <c r="F50" s="131"/>
      <c r="G50" s="131"/>
      <c r="H50" s="131"/>
      <c r="I50" s="131"/>
      <c r="J50" s="131"/>
      <c r="K50" s="132"/>
      <c r="L50" s="130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1"/>
      <c r="AG50" s="131"/>
      <c r="AH50" s="131"/>
      <c r="AI50" s="131"/>
      <c r="AJ50" s="132"/>
      <c r="AK50" s="47" t="s">
        <v>71</v>
      </c>
    </row>
    <row r="51" spans="1:37" hidden="1" x14ac:dyDescent="0.25">
      <c r="A51" s="45"/>
      <c r="B51" s="45"/>
      <c r="C51" s="45"/>
      <c r="D51" s="130"/>
      <c r="E51" s="131"/>
      <c r="F51" s="131"/>
      <c r="G51" s="131"/>
      <c r="H51" s="131"/>
      <c r="I51" s="131"/>
      <c r="J51" s="131"/>
      <c r="K51" s="132"/>
      <c r="L51" s="130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  <c r="AA51" s="131"/>
      <c r="AB51" s="131"/>
      <c r="AC51" s="131"/>
      <c r="AD51" s="131"/>
      <c r="AE51" s="131"/>
      <c r="AF51" s="131"/>
      <c r="AG51" s="131"/>
      <c r="AH51" s="131"/>
      <c r="AI51" s="131"/>
      <c r="AJ51" s="132"/>
      <c r="AK51" s="47"/>
    </row>
    <row r="52" spans="1:37" hidden="1" x14ac:dyDescent="0.25">
      <c r="A52" s="45"/>
      <c r="B52" s="45"/>
      <c r="C52" s="45"/>
      <c r="D52" s="130"/>
      <c r="E52" s="131"/>
      <c r="F52" s="131"/>
      <c r="G52" s="131"/>
      <c r="H52" s="131"/>
      <c r="I52" s="131"/>
      <c r="J52" s="131"/>
      <c r="K52" s="132"/>
      <c r="L52" s="130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1"/>
      <c r="Z52" s="131"/>
      <c r="AA52" s="131"/>
      <c r="AB52" s="131"/>
      <c r="AC52" s="131"/>
      <c r="AD52" s="131"/>
      <c r="AE52" s="131"/>
      <c r="AF52" s="131"/>
      <c r="AG52" s="131"/>
      <c r="AH52" s="131"/>
      <c r="AI52" s="131"/>
      <c r="AJ52" s="132"/>
      <c r="AK52" s="47"/>
    </row>
    <row r="53" spans="1:37" ht="33.75" customHeight="1" x14ac:dyDescent="0.25">
      <c r="A53" s="122" t="s">
        <v>47</v>
      </c>
      <c r="B53" s="133" t="s">
        <v>111</v>
      </c>
      <c r="C53" s="43"/>
      <c r="D53" s="49"/>
      <c r="E53" s="49"/>
      <c r="F53" s="49"/>
      <c r="G53" s="49"/>
      <c r="H53" s="50"/>
      <c r="I53" s="51" t="s">
        <v>72</v>
      </c>
      <c r="J53" s="50"/>
      <c r="K53" s="51" t="s">
        <v>72</v>
      </c>
      <c r="L53" s="125" t="s">
        <v>72</v>
      </c>
      <c r="M53" s="136"/>
      <c r="N53" s="119">
        <v>1</v>
      </c>
      <c r="O53" s="139">
        <v>5.33</v>
      </c>
      <c r="P53" s="125" t="s">
        <v>80</v>
      </c>
      <c r="Q53" s="136"/>
      <c r="R53" s="119">
        <v>1</v>
      </c>
      <c r="S53" s="122"/>
      <c r="T53" s="125" t="s">
        <v>80</v>
      </c>
      <c r="U53" s="128"/>
      <c r="V53" s="119">
        <v>1</v>
      </c>
      <c r="W53" s="119"/>
      <c r="X53" s="125" t="s">
        <v>80</v>
      </c>
      <c r="Y53" s="43"/>
      <c r="Z53" s="52">
        <v>1</v>
      </c>
      <c r="AA53" s="41"/>
      <c r="AB53" s="49">
        <v>0</v>
      </c>
      <c r="AC53" s="49">
        <v>0</v>
      </c>
      <c r="AD53" s="49" t="s">
        <v>112</v>
      </c>
      <c r="AE53" s="49" t="s">
        <v>113</v>
      </c>
      <c r="AF53" s="84">
        <v>45216</v>
      </c>
      <c r="AG53" s="51" t="s">
        <v>80</v>
      </c>
      <c r="AH53" s="52"/>
      <c r="AI53" s="51" t="s">
        <v>72</v>
      </c>
      <c r="AJ53" s="53"/>
      <c r="AK53" s="117" t="s">
        <v>73</v>
      </c>
    </row>
    <row r="54" spans="1:37" ht="14.25" customHeight="1" x14ac:dyDescent="0.25">
      <c r="A54" s="123"/>
      <c r="B54" s="134"/>
      <c r="C54" s="43"/>
      <c r="D54" s="54"/>
      <c r="E54" s="54"/>
      <c r="F54" s="54"/>
      <c r="G54" s="54"/>
      <c r="H54" s="54"/>
      <c r="I54" s="54"/>
      <c r="J54" s="54"/>
      <c r="K54" s="54"/>
      <c r="L54" s="126"/>
      <c r="M54" s="137"/>
      <c r="N54" s="120"/>
      <c r="O54" s="140"/>
      <c r="P54" s="126"/>
      <c r="Q54" s="137"/>
      <c r="R54" s="120"/>
      <c r="S54" s="123"/>
      <c r="T54" s="126"/>
      <c r="U54" s="129"/>
      <c r="V54" s="121"/>
      <c r="W54" s="121"/>
      <c r="X54" s="127"/>
      <c r="Y54" s="55"/>
      <c r="Z54" s="56"/>
      <c r="AA54" s="56" t="s">
        <v>74</v>
      </c>
      <c r="AB54" s="54"/>
      <c r="AC54" s="54"/>
      <c r="AD54" s="54"/>
      <c r="AE54" s="54"/>
      <c r="AF54" s="54"/>
      <c r="AG54" s="54"/>
      <c r="AH54" s="54"/>
      <c r="AI54" s="54"/>
      <c r="AJ54" s="57"/>
      <c r="AK54" s="118"/>
    </row>
    <row r="55" spans="1:37" ht="12.75" customHeight="1" x14ac:dyDescent="0.25">
      <c r="A55" s="123"/>
      <c r="B55" s="134"/>
      <c r="C55" s="43"/>
      <c r="D55" s="54"/>
      <c r="E55" s="54"/>
      <c r="F55" s="54"/>
      <c r="G55" s="54"/>
      <c r="H55" s="54"/>
      <c r="I55" s="54"/>
      <c r="J55" s="54"/>
      <c r="K55" s="54"/>
      <c r="L55" s="126"/>
      <c r="M55" s="137"/>
      <c r="N55" s="120"/>
      <c r="O55" s="140"/>
      <c r="P55" s="126"/>
      <c r="Q55" s="138"/>
      <c r="R55" s="121"/>
      <c r="S55" s="124"/>
      <c r="T55" s="127"/>
      <c r="U55" s="55"/>
      <c r="V55" s="58"/>
      <c r="W55" s="58" t="s">
        <v>75</v>
      </c>
      <c r="X55" s="56"/>
      <c r="Y55" s="56"/>
      <c r="Z55" s="56"/>
      <c r="AA55" s="54"/>
      <c r="AB55" s="54"/>
      <c r="AC55" s="54"/>
      <c r="AD55" s="54"/>
      <c r="AE55" s="54"/>
      <c r="AF55" s="54"/>
      <c r="AG55" s="54"/>
      <c r="AH55" s="54"/>
      <c r="AI55" s="54"/>
      <c r="AJ55" s="57"/>
      <c r="AK55" s="118"/>
    </row>
    <row r="56" spans="1:37" ht="15.75" customHeight="1" x14ac:dyDescent="0.25">
      <c r="A56" s="123"/>
      <c r="B56" s="134"/>
      <c r="C56" s="43"/>
      <c r="D56" s="54"/>
      <c r="E56" s="54"/>
      <c r="F56" s="54"/>
      <c r="G56" s="54"/>
      <c r="H56" s="54"/>
      <c r="I56" s="54"/>
      <c r="J56" s="54"/>
      <c r="K56" s="54"/>
      <c r="L56" s="126"/>
      <c r="M56" s="138"/>
      <c r="N56" s="121"/>
      <c r="O56" s="141"/>
      <c r="P56" s="127"/>
      <c r="Q56" s="55"/>
      <c r="R56" s="56"/>
      <c r="S56" s="59" t="s">
        <v>76</v>
      </c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7"/>
      <c r="AK56" s="118"/>
    </row>
    <row r="57" spans="1:37" ht="15" customHeight="1" x14ac:dyDescent="0.25">
      <c r="A57" s="124"/>
      <c r="B57" s="135"/>
      <c r="C57" s="43"/>
      <c r="D57" s="54"/>
      <c r="E57" s="60" t="s">
        <v>36</v>
      </c>
      <c r="F57" s="54"/>
      <c r="G57" s="60" t="s">
        <v>77</v>
      </c>
      <c r="H57" s="54"/>
      <c r="I57" s="54"/>
      <c r="J57" s="54"/>
      <c r="K57" s="54"/>
      <c r="L57" s="127"/>
      <c r="M57" s="61"/>
      <c r="N57" s="59"/>
      <c r="O57" s="56" t="s">
        <v>78</v>
      </c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60" t="s">
        <v>114</v>
      </c>
      <c r="AD57" s="54"/>
      <c r="AE57" s="60" t="s">
        <v>36</v>
      </c>
      <c r="AF57" s="54"/>
      <c r="AG57" s="54"/>
      <c r="AH57" s="54"/>
      <c r="AI57" s="54"/>
      <c r="AJ57" s="62" t="s">
        <v>36</v>
      </c>
      <c r="AK57" s="118"/>
    </row>
    <row r="58" spans="1:37" x14ac:dyDescent="0.25">
      <c r="A58" s="63"/>
      <c r="B58" s="56" t="s">
        <v>79</v>
      </c>
      <c r="C58" s="64"/>
      <c r="D58" s="64"/>
      <c r="E58" s="64"/>
      <c r="F58" s="64"/>
      <c r="G58" s="64"/>
      <c r="H58" s="64"/>
      <c r="I58" s="64"/>
      <c r="J58" s="64"/>
      <c r="K58" s="66"/>
      <c r="L58" s="65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6"/>
      <c r="AK58" s="118"/>
    </row>
    <row r="59" spans="1:37" s="32" customFormat="1" x14ac:dyDescent="0.25"/>
  </sheetData>
  <mergeCells count="73">
    <mergeCell ref="A38:B38"/>
    <mergeCell ref="L38:AH38"/>
    <mergeCell ref="L40:AI40"/>
    <mergeCell ref="D38:J38"/>
    <mergeCell ref="D40:K40"/>
    <mergeCell ref="A33:B33"/>
    <mergeCell ref="D33:J33"/>
    <mergeCell ref="L33:AH33"/>
    <mergeCell ref="A37:B37"/>
    <mergeCell ref="D37:J37"/>
    <mergeCell ref="L37:AH37"/>
    <mergeCell ref="A34:B34"/>
    <mergeCell ref="D34:J34"/>
    <mergeCell ref="L34:AH34"/>
    <mergeCell ref="A35:B35"/>
    <mergeCell ref="D35:J35"/>
    <mergeCell ref="L35:AH35"/>
    <mergeCell ref="A29:AH29"/>
    <mergeCell ref="A30:AH30"/>
    <mergeCell ref="A32:B32"/>
    <mergeCell ref="D32:J32"/>
    <mergeCell ref="L32:AH32"/>
    <mergeCell ref="AK41:AK45"/>
    <mergeCell ref="A42:A45"/>
    <mergeCell ref="B42:B45"/>
    <mergeCell ref="D42:J42"/>
    <mergeCell ref="K42:K45"/>
    <mergeCell ref="L42:O45"/>
    <mergeCell ref="P42:S45"/>
    <mergeCell ref="T42:W45"/>
    <mergeCell ref="X42:AA45"/>
    <mergeCell ref="AB42:AH42"/>
    <mergeCell ref="A41:AJ41"/>
    <mergeCell ref="AI42:AI45"/>
    <mergeCell ref="AJ42:AJ45"/>
    <mergeCell ref="D43:E44"/>
    <mergeCell ref="F43:G44"/>
    <mergeCell ref="H43:J44"/>
    <mergeCell ref="AB43:AC44"/>
    <mergeCell ref="AD43:AE44"/>
    <mergeCell ref="AF43:AH44"/>
    <mergeCell ref="I45:J45"/>
    <mergeCell ref="AG45:AH45"/>
    <mergeCell ref="I46:J46"/>
    <mergeCell ref="AG46:AH46"/>
    <mergeCell ref="D47:K47"/>
    <mergeCell ref="L47:AJ47"/>
    <mergeCell ref="D48:K48"/>
    <mergeCell ref="L48:AJ48"/>
    <mergeCell ref="D49:K49"/>
    <mergeCell ref="L49:AJ49"/>
    <mergeCell ref="D50:K50"/>
    <mergeCell ref="L50:AJ50"/>
    <mergeCell ref="D51:K51"/>
    <mergeCell ref="L51:AJ51"/>
    <mergeCell ref="D52:K52"/>
    <mergeCell ref="L52:AJ52"/>
    <mergeCell ref="A53:A57"/>
    <mergeCell ref="B53:B57"/>
    <mergeCell ref="L53:L57"/>
    <mergeCell ref="M53:M56"/>
    <mergeCell ref="N53:N56"/>
    <mergeCell ref="O53:O56"/>
    <mergeCell ref="P53:P56"/>
    <mergeCell ref="Q53:Q55"/>
    <mergeCell ref="X53:X54"/>
    <mergeCell ref="AK53:AK58"/>
    <mergeCell ref="R53:R55"/>
    <mergeCell ref="S53:S55"/>
    <mergeCell ref="T53:T55"/>
    <mergeCell ref="U53:U54"/>
    <mergeCell ref="V53:V54"/>
    <mergeCell ref="W53:W54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67"/>
  <sheetViews>
    <sheetView topLeftCell="A108" zoomScale="70" zoomScaleNormal="70" workbookViewId="0">
      <selection activeCell="A167" sqref="A167:XFD167"/>
    </sheetView>
  </sheetViews>
  <sheetFormatPr defaultRowHeight="15" x14ac:dyDescent="0.25"/>
  <cols>
    <col min="2" max="2" width="41.42578125" customWidth="1"/>
    <col min="3" max="11" width="0" hidden="1" customWidth="1"/>
    <col min="28" max="31" width="18.42578125" customWidth="1"/>
    <col min="32" max="32" width="18" customWidth="1"/>
    <col min="35" max="35" width="0" hidden="1" customWidth="1"/>
    <col min="37" max="37" width="88.42578125" customWidth="1"/>
  </cols>
  <sheetData>
    <row r="1" spans="1:37" ht="6" customHeight="1" x14ac:dyDescent="0.25">
      <c r="A1" s="48"/>
      <c r="B1" s="67"/>
      <c r="C1" s="67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</row>
    <row r="2" spans="1:37" x14ac:dyDescent="0.25">
      <c r="A2" s="171" t="s">
        <v>81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68"/>
      <c r="AJ2" s="40"/>
      <c r="AK2" s="40"/>
    </row>
    <row r="3" spans="1:37" x14ac:dyDescent="0.25">
      <c r="A3" s="172" t="s">
        <v>82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68"/>
      <c r="AJ3" s="40"/>
      <c r="AK3" s="40"/>
    </row>
    <row r="4" spans="1:37" ht="5.25" customHeight="1" x14ac:dyDescent="0.25">
      <c r="A4" s="48"/>
      <c r="B4" s="67"/>
      <c r="C4" s="67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40"/>
      <c r="AK4" s="40"/>
    </row>
    <row r="5" spans="1:37" ht="27" customHeight="1" x14ac:dyDescent="0.25">
      <c r="A5" s="173" t="s">
        <v>83</v>
      </c>
      <c r="B5" s="174"/>
      <c r="C5" s="70"/>
      <c r="D5" s="142" t="s">
        <v>84</v>
      </c>
      <c r="E5" s="143"/>
      <c r="F5" s="143"/>
      <c r="G5" s="143"/>
      <c r="H5" s="143"/>
      <c r="I5" s="143"/>
      <c r="J5" s="144"/>
      <c r="K5" s="40"/>
      <c r="L5" s="142" t="s">
        <v>84</v>
      </c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4"/>
      <c r="AI5" s="40"/>
      <c r="AJ5" s="40"/>
      <c r="AK5" s="71"/>
    </row>
    <row r="6" spans="1:37" ht="15" customHeight="1" x14ac:dyDescent="0.25">
      <c r="A6" s="173" t="s">
        <v>85</v>
      </c>
      <c r="B6" s="174"/>
      <c r="C6" s="70"/>
      <c r="D6" s="175">
        <v>45330</v>
      </c>
      <c r="E6" s="176"/>
      <c r="F6" s="176"/>
      <c r="G6" s="176"/>
      <c r="H6" s="176"/>
      <c r="I6" s="176"/>
      <c r="J6" s="177"/>
      <c r="K6" s="40"/>
      <c r="L6" s="175">
        <v>45330</v>
      </c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7"/>
      <c r="AI6" s="40"/>
      <c r="AJ6" s="40"/>
      <c r="AK6" s="71"/>
    </row>
    <row r="7" spans="1:37" ht="15.75" customHeight="1" x14ac:dyDescent="0.25">
      <c r="A7" s="173" t="s">
        <v>86</v>
      </c>
      <c r="B7" s="174"/>
      <c r="C7" s="70"/>
      <c r="D7" s="142" t="s">
        <v>118</v>
      </c>
      <c r="E7" s="143"/>
      <c r="F7" s="143"/>
      <c r="G7" s="143"/>
      <c r="H7" s="143"/>
      <c r="I7" s="143"/>
      <c r="J7" s="144"/>
      <c r="K7" s="40"/>
      <c r="L7" s="142" t="s">
        <v>118</v>
      </c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4"/>
      <c r="AI7" s="40"/>
      <c r="AJ7" s="40"/>
      <c r="AK7" s="71"/>
    </row>
    <row r="8" spans="1:37" ht="14.25" customHeight="1" x14ac:dyDescent="0.25">
      <c r="A8" s="173" t="s">
        <v>88</v>
      </c>
      <c r="B8" s="174"/>
      <c r="C8" s="70"/>
      <c r="D8" s="142" t="s">
        <v>89</v>
      </c>
      <c r="E8" s="143"/>
      <c r="F8" s="143"/>
      <c r="G8" s="143"/>
      <c r="H8" s="143"/>
      <c r="I8" s="143"/>
      <c r="J8" s="144"/>
      <c r="K8" s="40"/>
      <c r="L8" s="142" t="s">
        <v>89</v>
      </c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3"/>
      <c r="AH8" s="144"/>
      <c r="AI8" s="40"/>
      <c r="AJ8" s="40"/>
      <c r="AK8" s="71"/>
    </row>
    <row r="9" spans="1:37" hidden="1" x14ac:dyDescent="0.25">
      <c r="A9" s="48"/>
      <c r="B9" s="67"/>
      <c r="C9" s="67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40"/>
      <c r="AK9" s="40"/>
    </row>
    <row r="10" spans="1:37" ht="33.75" hidden="1" customHeight="1" x14ac:dyDescent="0.25">
      <c r="A10" s="173" t="s">
        <v>85</v>
      </c>
      <c r="B10" s="174"/>
      <c r="C10" s="70"/>
      <c r="D10" s="175">
        <v>45330</v>
      </c>
      <c r="E10" s="176"/>
      <c r="F10" s="176"/>
      <c r="G10" s="176"/>
      <c r="H10" s="176"/>
      <c r="I10" s="176"/>
      <c r="J10" s="177"/>
      <c r="K10" s="40"/>
      <c r="L10" s="175">
        <v>45330</v>
      </c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7"/>
      <c r="AI10" s="40"/>
      <c r="AJ10" s="40"/>
      <c r="AK10" s="71"/>
    </row>
    <row r="11" spans="1:37" ht="33.75" hidden="1" customHeight="1" x14ac:dyDescent="0.25">
      <c r="A11" s="173" t="s">
        <v>86</v>
      </c>
      <c r="B11" s="174"/>
      <c r="C11" s="70"/>
      <c r="D11" s="142" t="s">
        <v>118</v>
      </c>
      <c r="E11" s="143"/>
      <c r="F11" s="143"/>
      <c r="G11" s="143"/>
      <c r="H11" s="143"/>
      <c r="I11" s="143"/>
      <c r="J11" s="144"/>
      <c r="K11" s="40"/>
      <c r="L11" s="142" t="s">
        <v>118</v>
      </c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4"/>
      <c r="AI11" s="40"/>
      <c r="AJ11" s="40"/>
      <c r="AK11" s="71"/>
    </row>
    <row r="12" spans="1:37" hidden="1" x14ac:dyDescent="0.25">
      <c r="A12" s="40"/>
      <c r="B12" s="40"/>
      <c r="C12" s="72"/>
      <c r="D12" s="40"/>
      <c r="E12" s="40"/>
      <c r="F12" s="40"/>
      <c r="G12" s="40"/>
      <c r="H12" s="40"/>
      <c r="I12" s="40"/>
      <c r="J12" s="40"/>
      <c r="K12" s="73" t="s">
        <v>90</v>
      </c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73" t="s">
        <v>90</v>
      </c>
      <c r="AJ12" s="40"/>
      <c r="AK12" s="40"/>
    </row>
    <row r="13" spans="1:37" ht="18" x14ac:dyDescent="0.25">
      <c r="A13" s="48"/>
      <c r="B13" s="67"/>
      <c r="C13" s="74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40"/>
      <c r="AK13" s="40"/>
    </row>
    <row r="14" spans="1:37" x14ac:dyDescent="0.25">
      <c r="A14" s="152" t="s">
        <v>91</v>
      </c>
      <c r="B14" s="167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53"/>
      <c r="AK14" s="128" t="s">
        <v>92</v>
      </c>
    </row>
    <row r="15" spans="1:37" ht="37.5" customHeight="1" x14ac:dyDescent="0.25">
      <c r="A15" s="122" t="s">
        <v>93</v>
      </c>
      <c r="B15" s="119" t="s">
        <v>94</v>
      </c>
      <c r="C15" s="75"/>
      <c r="D15" s="155" t="s">
        <v>95</v>
      </c>
      <c r="E15" s="156"/>
      <c r="F15" s="156"/>
      <c r="G15" s="156"/>
      <c r="H15" s="156"/>
      <c r="I15" s="156"/>
      <c r="J15" s="157"/>
      <c r="K15" s="119" t="s">
        <v>96</v>
      </c>
      <c r="L15" s="158" t="s">
        <v>97</v>
      </c>
      <c r="M15" s="159"/>
      <c r="N15" s="159"/>
      <c r="O15" s="160"/>
      <c r="P15" s="158" t="s">
        <v>98</v>
      </c>
      <c r="Q15" s="159"/>
      <c r="R15" s="159"/>
      <c r="S15" s="160"/>
      <c r="T15" s="158" t="s">
        <v>99</v>
      </c>
      <c r="U15" s="159"/>
      <c r="V15" s="159"/>
      <c r="W15" s="160"/>
      <c r="X15" s="158" t="s">
        <v>100</v>
      </c>
      <c r="Y15" s="159"/>
      <c r="Z15" s="159"/>
      <c r="AA15" s="160"/>
      <c r="AB15" s="155" t="s">
        <v>95</v>
      </c>
      <c r="AC15" s="156"/>
      <c r="AD15" s="156"/>
      <c r="AE15" s="156"/>
      <c r="AF15" s="156"/>
      <c r="AG15" s="156"/>
      <c r="AH15" s="157"/>
      <c r="AI15" s="119" t="s">
        <v>96</v>
      </c>
      <c r="AJ15" s="168" t="s">
        <v>101</v>
      </c>
      <c r="AK15" s="154"/>
    </row>
    <row r="16" spans="1:37" ht="41.25" customHeight="1" x14ac:dyDescent="0.25">
      <c r="A16" s="123"/>
      <c r="B16" s="120"/>
      <c r="C16" s="76"/>
      <c r="D16" s="146" t="s">
        <v>102</v>
      </c>
      <c r="E16" s="147"/>
      <c r="F16" s="146" t="s">
        <v>103</v>
      </c>
      <c r="G16" s="147"/>
      <c r="H16" s="146" t="s">
        <v>104</v>
      </c>
      <c r="I16" s="150"/>
      <c r="J16" s="147"/>
      <c r="K16" s="120"/>
      <c r="L16" s="161"/>
      <c r="M16" s="162"/>
      <c r="N16" s="162"/>
      <c r="O16" s="163"/>
      <c r="P16" s="161"/>
      <c r="Q16" s="162"/>
      <c r="R16" s="162"/>
      <c r="S16" s="163"/>
      <c r="T16" s="161"/>
      <c r="U16" s="162"/>
      <c r="V16" s="162"/>
      <c r="W16" s="163"/>
      <c r="X16" s="161"/>
      <c r="Y16" s="162"/>
      <c r="Z16" s="162"/>
      <c r="AA16" s="163"/>
      <c r="AB16" s="146" t="s">
        <v>102</v>
      </c>
      <c r="AC16" s="147"/>
      <c r="AD16" s="146" t="s">
        <v>103</v>
      </c>
      <c r="AE16" s="147"/>
      <c r="AF16" s="146" t="s">
        <v>104</v>
      </c>
      <c r="AG16" s="150"/>
      <c r="AH16" s="147"/>
      <c r="AI16" s="120"/>
      <c r="AJ16" s="169"/>
      <c r="AK16" s="154"/>
    </row>
    <row r="17" spans="1:37" x14ac:dyDescent="0.25">
      <c r="A17" s="123"/>
      <c r="B17" s="120"/>
      <c r="C17" s="76"/>
      <c r="D17" s="148"/>
      <c r="E17" s="149"/>
      <c r="F17" s="148"/>
      <c r="G17" s="149"/>
      <c r="H17" s="148"/>
      <c r="I17" s="151"/>
      <c r="J17" s="149"/>
      <c r="K17" s="120"/>
      <c r="L17" s="161"/>
      <c r="M17" s="162"/>
      <c r="N17" s="162"/>
      <c r="O17" s="163"/>
      <c r="P17" s="161"/>
      <c r="Q17" s="162"/>
      <c r="R17" s="162"/>
      <c r="S17" s="163"/>
      <c r="T17" s="161"/>
      <c r="U17" s="162"/>
      <c r="V17" s="162"/>
      <c r="W17" s="163"/>
      <c r="X17" s="161"/>
      <c r="Y17" s="162"/>
      <c r="Z17" s="162"/>
      <c r="AA17" s="163"/>
      <c r="AB17" s="148"/>
      <c r="AC17" s="149"/>
      <c r="AD17" s="148"/>
      <c r="AE17" s="149"/>
      <c r="AF17" s="148"/>
      <c r="AG17" s="151"/>
      <c r="AH17" s="149"/>
      <c r="AI17" s="120"/>
      <c r="AJ17" s="169"/>
      <c r="AK17" s="154"/>
    </row>
    <row r="18" spans="1:37" ht="22.5" x14ac:dyDescent="0.25">
      <c r="A18" s="124"/>
      <c r="B18" s="121"/>
      <c r="C18" s="77"/>
      <c r="D18" s="52" t="s">
        <v>105</v>
      </c>
      <c r="E18" s="52" t="s">
        <v>106</v>
      </c>
      <c r="F18" s="52" t="s">
        <v>105</v>
      </c>
      <c r="G18" s="52" t="s">
        <v>106</v>
      </c>
      <c r="H18" s="78" t="s">
        <v>107</v>
      </c>
      <c r="I18" s="152" t="s">
        <v>108</v>
      </c>
      <c r="J18" s="153"/>
      <c r="K18" s="121"/>
      <c r="L18" s="164"/>
      <c r="M18" s="165"/>
      <c r="N18" s="165"/>
      <c r="O18" s="166"/>
      <c r="P18" s="164"/>
      <c r="Q18" s="165"/>
      <c r="R18" s="165"/>
      <c r="S18" s="166"/>
      <c r="T18" s="164"/>
      <c r="U18" s="165"/>
      <c r="V18" s="165"/>
      <c r="W18" s="166"/>
      <c r="X18" s="164"/>
      <c r="Y18" s="165"/>
      <c r="Z18" s="165"/>
      <c r="AA18" s="166"/>
      <c r="AB18" s="52" t="s">
        <v>105</v>
      </c>
      <c r="AC18" s="52" t="s">
        <v>106</v>
      </c>
      <c r="AD18" s="52" t="s">
        <v>105</v>
      </c>
      <c r="AE18" s="52" t="s">
        <v>106</v>
      </c>
      <c r="AF18" s="78" t="s">
        <v>107</v>
      </c>
      <c r="AG18" s="152" t="s">
        <v>108</v>
      </c>
      <c r="AH18" s="153"/>
      <c r="AI18" s="121"/>
      <c r="AJ18" s="170"/>
      <c r="AK18" s="129"/>
    </row>
    <row r="19" spans="1:37" x14ac:dyDescent="0.25">
      <c r="A19" s="79">
        <v>1</v>
      </c>
      <c r="B19" s="80">
        <v>2</v>
      </c>
      <c r="C19" s="81">
        <v>2</v>
      </c>
      <c r="D19" s="80">
        <v>3</v>
      </c>
      <c r="E19" s="80">
        <v>4</v>
      </c>
      <c r="F19" s="80">
        <v>5</v>
      </c>
      <c r="G19" s="80">
        <v>6</v>
      </c>
      <c r="H19" s="80">
        <v>7</v>
      </c>
      <c r="I19" s="145">
        <v>8</v>
      </c>
      <c r="J19" s="145"/>
      <c r="K19" s="80">
        <v>9</v>
      </c>
      <c r="L19" s="80">
        <v>10</v>
      </c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>
        <v>1</v>
      </c>
      <c r="AF19" s="80">
        <v>2</v>
      </c>
      <c r="AG19" s="145">
        <v>3</v>
      </c>
      <c r="AH19" s="145"/>
      <c r="AI19" s="80">
        <v>4</v>
      </c>
      <c r="AJ19" s="81">
        <v>4</v>
      </c>
      <c r="AK19" s="80">
        <v>5</v>
      </c>
    </row>
    <row r="20" spans="1:37" ht="24.75" customHeight="1" x14ac:dyDescent="0.25">
      <c r="A20" s="41">
        <v>1</v>
      </c>
      <c r="B20" s="42" t="s">
        <v>65</v>
      </c>
      <c r="C20" s="43"/>
      <c r="D20" s="142"/>
      <c r="E20" s="143"/>
      <c r="F20" s="143"/>
      <c r="G20" s="143"/>
      <c r="H20" s="143"/>
      <c r="I20" s="143"/>
      <c r="J20" s="143"/>
      <c r="K20" s="144"/>
      <c r="L20" s="142" t="s">
        <v>119</v>
      </c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4"/>
      <c r="AK20" s="44" t="s">
        <v>66</v>
      </c>
    </row>
    <row r="21" spans="1:37" ht="42" customHeight="1" x14ac:dyDescent="0.25">
      <c r="A21" s="82" t="s">
        <v>115</v>
      </c>
      <c r="B21" s="41" t="s">
        <v>67</v>
      </c>
      <c r="C21" s="43"/>
      <c r="D21" s="142"/>
      <c r="E21" s="143"/>
      <c r="F21" s="143"/>
      <c r="G21" s="143"/>
      <c r="H21" s="143"/>
      <c r="I21" s="143"/>
      <c r="J21" s="143"/>
      <c r="K21" s="144"/>
      <c r="L21" s="142" t="s">
        <v>110</v>
      </c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4"/>
      <c r="AK21" s="44" t="s">
        <v>68</v>
      </c>
    </row>
    <row r="22" spans="1:37" ht="42" x14ac:dyDescent="0.25">
      <c r="A22" s="83" t="s">
        <v>116</v>
      </c>
      <c r="B22" s="41" t="s">
        <v>69</v>
      </c>
      <c r="C22" s="43"/>
      <c r="D22" s="142"/>
      <c r="E22" s="143"/>
      <c r="F22" s="143"/>
      <c r="G22" s="143"/>
      <c r="H22" s="143"/>
      <c r="I22" s="143"/>
      <c r="J22" s="143"/>
      <c r="K22" s="144"/>
      <c r="L22" s="142" t="s">
        <v>110</v>
      </c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4"/>
      <c r="AK22" s="44" t="s">
        <v>70</v>
      </c>
    </row>
    <row r="23" spans="1:37" ht="15.75" hidden="1" x14ac:dyDescent="0.25">
      <c r="A23" s="45"/>
      <c r="B23" s="46"/>
      <c r="C23" s="45"/>
      <c r="D23" s="130"/>
      <c r="E23" s="131"/>
      <c r="F23" s="131"/>
      <c r="G23" s="131"/>
      <c r="H23" s="131"/>
      <c r="I23" s="131"/>
      <c r="J23" s="131"/>
      <c r="K23" s="132"/>
      <c r="L23" s="130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2"/>
      <c r="AK23" s="47" t="s">
        <v>71</v>
      </c>
    </row>
    <row r="24" spans="1:37" hidden="1" x14ac:dyDescent="0.25">
      <c r="A24" s="45"/>
      <c r="B24" s="45"/>
      <c r="C24" s="45"/>
      <c r="D24" s="130"/>
      <c r="E24" s="131"/>
      <c r="F24" s="131"/>
      <c r="G24" s="131"/>
      <c r="H24" s="131"/>
      <c r="I24" s="131"/>
      <c r="J24" s="131"/>
      <c r="K24" s="132"/>
      <c r="L24" s="130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  <c r="AG24" s="131"/>
      <c r="AH24" s="131"/>
      <c r="AI24" s="131"/>
      <c r="AJ24" s="132"/>
      <c r="AK24" s="47"/>
    </row>
    <row r="25" spans="1:37" hidden="1" x14ac:dyDescent="0.25">
      <c r="A25" s="45"/>
      <c r="B25" s="45"/>
      <c r="C25" s="45"/>
      <c r="D25" s="130"/>
      <c r="E25" s="131"/>
      <c r="F25" s="131"/>
      <c r="G25" s="131"/>
      <c r="H25" s="131"/>
      <c r="I25" s="131"/>
      <c r="J25" s="131"/>
      <c r="K25" s="132"/>
      <c r="L25" s="130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2"/>
      <c r="AK25" s="47"/>
    </row>
    <row r="26" spans="1:37" ht="31.5" customHeight="1" x14ac:dyDescent="0.25">
      <c r="A26" s="122" t="s">
        <v>47</v>
      </c>
      <c r="B26" s="133" t="s">
        <v>120</v>
      </c>
      <c r="C26" s="43"/>
      <c r="D26" s="49"/>
      <c r="E26" s="49"/>
      <c r="F26" s="49"/>
      <c r="G26" s="49"/>
      <c r="H26" s="50"/>
      <c r="I26" s="51" t="s">
        <v>72</v>
      </c>
      <c r="J26" s="50"/>
      <c r="K26" s="51" t="s">
        <v>72</v>
      </c>
      <c r="L26" s="125" t="s">
        <v>72</v>
      </c>
      <c r="M26" s="136"/>
      <c r="N26" s="119">
        <v>1</v>
      </c>
      <c r="O26" s="139">
        <v>7.27</v>
      </c>
      <c r="P26" s="125" t="s">
        <v>80</v>
      </c>
      <c r="Q26" s="136"/>
      <c r="R26" s="119">
        <v>1</v>
      </c>
      <c r="S26" s="122"/>
      <c r="T26" s="125" t="s">
        <v>80</v>
      </c>
      <c r="U26" s="128"/>
      <c r="V26" s="119">
        <v>1</v>
      </c>
      <c r="W26" s="119"/>
      <c r="X26" s="125" t="s">
        <v>80</v>
      </c>
      <c r="Y26" s="43"/>
      <c r="Z26" s="52">
        <v>1</v>
      </c>
      <c r="AA26" s="41"/>
      <c r="AB26" s="49"/>
      <c r="AC26" s="49"/>
      <c r="AD26" s="49" t="s">
        <v>121</v>
      </c>
      <c r="AE26" s="49" t="s">
        <v>122</v>
      </c>
      <c r="AF26" s="84">
        <v>45330</v>
      </c>
      <c r="AG26" s="51" t="s">
        <v>72</v>
      </c>
      <c r="AH26" s="84">
        <v>2958465</v>
      </c>
      <c r="AI26" s="51" t="s">
        <v>72</v>
      </c>
      <c r="AJ26" s="53"/>
      <c r="AK26" s="117" t="s">
        <v>73</v>
      </c>
    </row>
    <row r="27" spans="1:37" x14ac:dyDescent="0.25">
      <c r="A27" s="123"/>
      <c r="B27" s="134"/>
      <c r="C27" s="43"/>
      <c r="D27" s="54"/>
      <c r="E27" s="54"/>
      <c r="F27" s="54"/>
      <c r="G27" s="54"/>
      <c r="H27" s="54"/>
      <c r="I27" s="54"/>
      <c r="J27" s="54"/>
      <c r="K27" s="54"/>
      <c r="L27" s="126"/>
      <c r="M27" s="137"/>
      <c r="N27" s="120"/>
      <c r="O27" s="140"/>
      <c r="P27" s="126"/>
      <c r="Q27" s="137"/>
      <c r="R27" s="120"/>
      <c r="S27" s="123"/>
      <c r="T27" s="126"/>
      <c r="U27" s="129"/>
      <c r="V27" s="121"/>
      <c r="W27" s="121"/>
      <c r="X27" s="127"/>
      <c r="Y27" s="55"/>
      <c r="Z27" s="56"/>
      <c r="AA27" s="88" t="s">
        <v>74</v>
      </c>
      <c r="AB27" s="54"/>
      <c r="AC27" s="54"/>
      <c r="AD27" s="54"/>
      <c r="AE27" s="54"/>
      <c r="AF27" s="54"/>
      <c r="AG27" s="54"/>
      <c r="AH27" s="54"/>
      <c r="AI27" s="54"/>
      <c r="AJ27" s="57"/>
      <c r="AK27" s="118"/>
    </row>
    <row r="28" spans="1:37" x14ac:dyDescent="0.25">
      <c r="A28" s="123"/>
      <c r="B28" s="134"/>
      <c r="C28" s="43"/>
      <c r="D28" s="54"/>
      <c r="E28" s="54"/>
      <c r="F28" s="54"/>
      <c r="G28" s="54"/>
      <c r="H28" s="54"/>
      <c r="I28" s="54"/>
      <c r="J28" s="54"/>
      <c r="K28" s="54"/>
      <c r="L28" s="126"/>
      <c r="M28" s="137"/>
      <c r="N28" s="120"/>
      <c r="O28" s="140"/>
      <c r="P28" s="126"/>
      <c r="Q28" s="138"/>
      <c r="R28" s="121"/>
      <c r="S28" s="124"/>
      <c r="T28" s="127"/>
      <c r="U28" s="55"/>
      <c r="V28" s="58"/>
      <c r="W28" s="90" t="s">
        <v>75</v>
      </c>
      <c r="X28" s="56"/>
      <c r="Y28" s="56"/>
      <c r="Z28" s="56"/>
      <c r="AA28" s="54"/>
      <c r="AB28" s="54"/>
      <c r="AC28" s="54"/>
      <c r="AD28" s="54"/>
      <c r="AE28" s="54"/>
      <c r="AF28" s="54"/>
      <c r="AG28" s="54"/>
      <c r="AH28" s="54"/>
      <c r="AI28" s="54"/>
      <c r="AJ28" s="57"/>
      <c r="AK28" s="118"/>
    </row>
    <row r="29" spans="1:37" x14ac:dyDescent="0.25">
      <c r="A29" s="123"/>
      <c r="B29" s="134"/>
      <c r="C29" s="43"/>
      <c r="D29" s="54"/>
      <c r="E29" s="54"/>
      <c r="F29" s="54"/>
      <c r="G29" s="54"/>
      <c r="H29" s="54"/>
      <c r="I29" s="54"/>
      <c r="J29" s="54"/>
      <c r="K29" s="54"/>
      <c r="L29" s="126"/>
      <c r="M29" s="138"/>
      <c r="N29" s="121"/>
      <c r="O29" s="141"/>
      <c r="P29" s="127"/>
      <c r="Q29" s="55"/>
      <c r="R29" s="56"/>
      <c r="S29" s="89" t="s">
        <v>76</v>
      </c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7"/>
      <c r="AK29" s="118"/>
    </row>
    <row r="30" spans="1:37" x14ac:dyDescent="0.25">
      <c r="A30" s="124"/>
      <c r="B30" s="135"/>
      <c r="C30" s="43"/>
      <c r="D30" s="54"/>
      <c r="E30" s="60" t="s">
        <v>36</v>
      </c>
      <c r="F30" s="54"/>
      <c r="G30" s="60" t="s">
        <v>77</v>
      </c>
      <c r="H30" s="54"/>
      <c r="I30" s="54"/>
      <c r="J30" s="54"/>
      <c r="K30" s="54"/>
      <c r="L30" s="127"/>
      <c r="M30" s="61"/>
      <c r="N30" s="59"/>
      <c r="O30" s="88" t="s">
        <v>78</v>
      </c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60" t="s">
        <v>123</v>
      </c>
      <c r="AD30" s="54"/>
      <c r="AE30" s="60" t="s">
        <v>124</v>
      </c>
      <c r="AF30" s="54"/>
      <c r="AG30" s="54"/>
      <c r="AH30" s="54"/>
      <c r="AI30" s="54"/>
      <c r="AJ30" s="62" t="s">
        <v>36</v>
      </c>
      <c r="AK30" s="118"/>
    </row>
    <row r="31" spans="1:37" x14ac:dyDescent="0.25">
      <c r="A31" s="63"/>
      <c r="B31" s="56" t="s">
        <v>79</v>
      </c>
      <c r="C31" s="86"/>
      <c r="D31" s="86"/>
      <c r="E31" s="86"/>
      <c r="F31" s="86"/>
      <c r="G31" s="86"/>
      <c r="H31" s="86"/>
      <c r="I31" s="86"/>
      <c r="J31" s="86"/>
      <c r="K31" s="87"/>
      <c r="L31" s="85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7"/>
      <c r="AK31" s="118"/>
    </row>
    <row r="32" spans="1:37" ht="5.25" customHeight="1" x14ac:dyDescent="0.25"/>
    <row r="33" spans="1:37" s="32" customFormat="1" x14ac:dyDescent="0.25"/>
    <row r="35" spans="1:37" x14ac:dyDescent="0.25">
      <c r="A35" s="48"/>
      <c r="B35" s="67"/>
      <c r="C35" s="67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67"/>
    </row>
    <row r="36" spans="1:37" x14ac:dyDescent="0.25">
      <c r="A36" s="171" t="s">
        <v>81</v>
      </c>
      <c r="B36" s="171"/>
      <c r="C36" s="171"/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  <c r="AI36" s="68"/>
      <c r="AJ36" s="40"/>
      <c r="AK36" s="67"/>
    </row>
    <row r="37" spans="1:37" x14ac:dyDescent="0.25">
      <c r="A37" s="172" t="s">
        <v>82</v>
      </c>
      <c r="B37" s="172"/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H37" s="172"/>
      <c r="AI37" s="68"/>
      <c r="AJ37" s="40"/>
      <c r="AK37" s="67"/>
    </row>
    <row r="38" spans="1:37" x14ac:dyDescent="0.25">
      <c r="A38" s="48"/>
      <c r="B38" s="67"/>
      <c r="C38" s="67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40"/>
      <c r="AK38" s="67"/>
    </row>
    <row r="39" spans="1:37" ht="22.5" customHeight="1" x14ac:dyDescent="0.25">
      <c r="A39" s="173" t="s">
        <v>83</v>
      </c>
      <c r="B39" s="174"/>
      <c r="C39" s="70"/>
      <c r="D39" s="142" t="s">
        <v>84</v>
      </c>
      <c r="E39" s="143"/>
      <c r="F39" s="143"/>
      <c r="G39" s="143"/>
      <c r="H39" s="143"/>
      <c r="I39" s="143"/>
      <c r="J39" s="144"/>
      <c r="K39" s="40"/>
      <c r="L39" s="142" t="s">
        <v>84</v>
      </c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4"/>
      <c r="AI39" s="40"/>
      <c r="AJ39" s="40"/>
      <c r="AK39" s="91"/>
    </row>
    <row r="40" spans="1:37" ht="18.75" x14ac:dyDescent="0.25">
      <c r="A40" s="173" t="s">
        <v>85</v>
      </c>
      <c r="B40" s="174"/>
      <c r="C40" s="70"/>
      <c r="D40" s="175">
        <v>45330</v>
      </c>
      <c r="E40" s="176"/>
      <c r="F40" s="176"/>
      <c r="G40" s="176"/>
      <c r="H40" s="176"/>
      <c r="I40" s="176"/>
      <c r="J40" s="177"/>
      <c r="K40" s="40"/>
      <c r="L40" s="175">
        <v>45330</v>
      </c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6"/>
      <c r="AA40" s="176"/>
      <c r="AB40" s="176"/>
      <c r="AC40" s="176"/>
      <c r="AD40" s="176"/>
      <c r="AE40" s="176"/>
      <c r="AF40" s="176"/>
      <c r="AG40" s="176"/>
      <c r="AH40" s="177"/>
      <c r="AI40" s="40"/>
      <c r="AJ40" s="40"/>
      <c r="AK40" s="91"/>
    </row>
    <row r="41" spans="1:37" ht="18.75" x14ac:dyDescent="0.25">
      <c r="A41" s="173" t="s">
        <v>86</v>
      </c>
      <c r="B41" s="174"/>
      <c r="C41" s="70"/>
      <c r="D41" s="142" t="s">
        <v>125</v>
      </c>
      <c r="E41" s="143"/>
      <c r="F41" s="143"/>
      <c r="G41" s="143"/>
      <c r="H41" s="143"/>
      <c r="I41" s="143"/>
      <c r="J41" s="144"/>
      <c r="K41" s="40"/>
      <c r="L41" s="142" t="s">
        <v>125</v>
      </c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4"/>
      <c r="AI41" s="40"/>
      <c r="AJ41" s="40"/>
      <c r="AK41" s="91"/>
    </row>
    <row r="42" spans="1:37" ht="18.75" x14ac:dyDescent="0.25">
      <c r="A42" s="173" t="s">
        <v>88</v>
      </c>
      <c r="B42" s="174"/>
      <c r="C42" s="70"/>
      <c r="D42" s="142" t="s">
        <v>89</v>
      </c>
      <c r="E42" s="143"/>
      <c r="F42" s="143"/>
      <c r="G42" s="143"/>
      <c r="H42" s="143"/>
      <c r="I42" s="143"/>
      <c r="J42" s="144"/>
      <c r="K42" s="40"/>
      <c r="L42" s="142" t="s">
        <v>89</v>
      </c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  <c r="AB42" s="143"/>
      <c r="AC42" s="143"/>
      <c r="AD42" s="143"/>
      <c r="AE42" s="143"/>
      <c r="AF42" s="143"/>
      <c r="AG42" s="143"/>
      <c r="AH42" s="144"/>
      <c r="AI42" s="40"/>
      <c r="AJ42" s="40"/>
      <c r="AK42" s="91"/>
    </row>
    <row r="43" spans="1:37" hidden="1" x14ac:dyDescent="0.25">
      <c r="A43" s="48"/>
      <c r="B43" s="67"/>
      <c r="C43" s="67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40"/>
      <c r="AK43" s="67"/>
    </row>
    <row r="44" spans="1:37" ht="18.75" hidden="1" x14ac:dyDescent="0.25">
      <c r="A44" s="173" t="s">
        <v>85</v>
      </c>
      <c r="B44" s="174"/>
      <c r="C44" s="70"/>
      <c r="D44" s="175">
        <v>45330</v>
      </c>
      <c r="E44" s="176"/>
      <c r="F44" s="176"/>
      <c r="G44" s="176"/>
      <c r="H44" s="176"/>
      <c r="I44" s="176"/>
      <c r="J44" s="177"/>
      <c r="K44" s="40"/>
      <c r="L44" s="175">
        <v>45330</v>
      </c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  <c r="AA44" s="176"/>
      <c r="AB44" s="176"/>
      <c r="AC44" s="176"/>
      <c r="AD44" s="176"/>
      <c r="AE44" s="176"/>
      <c r="AF44" s="176"/>
      <c r="AG44" s="176"/>
      <c r="AH44" s="177"/>
      <c r="AI44" s="40"/>
      <c r="AJ44" s="40"/>
      <c r="AK44" s="91"/>
    </row>
    <row r="45" spans="1:37" ht="18.75" hidden="1" x14ac:dyDescent="0.25">
      <c r="A45" s="173" t="s">
        <v>86</v>
      </c>
      <c r="B45" s="174"/>
      <c r="C45" s="70"/>
      <c r="D45" s="142" t="s">
        <v>125</v>
      </c>
      <c r="E45" s="143"/>
      <c r="F45" s="143"/>
      <c r="G45" s="143"/>
      <c r="H45" s="143"/>
      <c r="I45" s="143"/>
      <c r="J45" s="144"/>
      <c r="K45" s="40"/>
      <c r="L45" s="142" t="s">
        <v>125</v>
      </c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  <c r="AB45" s="143"/>
      <c r="AC45" s="143"/>
      <c r="AD45" s="143"/>
      <c r="AE45" s="143"/>
      <c r="AF45" s="143"/>
      <c r="AG45" s="143"/>
      <c r="AH45" s="144"/>
      <c r="AI45" s="40"/>
      <c r="AJ45" s="40"/>
      <c r="AK45" s="91"/>
    </row>
    <row r="46" spans="1:37" hidden="1" x14ac:dyDescent="0.25">
      <c r="A46" s="40"/>
      <c r="B46" s="40"/>
      <c r="C46" s="72"/>
      <c r="D46" s="40"/>
      <c r="E46" s="40"/>
      <c r="F46" s="40"/>
      <c r="G46" s="40"/>
      <c r="H46" s="40"/>
      <c r="I46" s="40"/>
      <c r="J46" s="40"/>
      <c r="K46" s="73" t="s">
        <v>90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73" t="s">
        <v>90</v>
      </c>
      <c r="AJ46" s="40"/>
      <c r="AK46" s="67"/>
    </row>
    <row r="47" spans="1:37" ht="18" x14ac:dyDescent="0.25">
      <c r="A47" s="48"/>
      <c r="B47" s="67"/>
      <c r="C47" s="74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8"/>
      <c r="X47" s="178"/>
      <c r="Y47" s="178"/>
      <c r="Z47" s="178"/>
      <c r="AA47" s="178"/>
      <c r="AB47" s="178"/>
      <c r="AC47" s="178"/>
      <c r="AD47" s="178"/>
      <c r="AE47" s="178"/>
      <c r="AF47" s="178"/>
      <c r="AG47" s="178"/>
      <c r="AH47" s="178"/>
      <c r="AI47" s="178"/>
      <c r="AJ47" s="40"/>
      <c r="AK47" s="67"/>
    </row>
    <row r="48" spans="1:37" x14ac:dyDescent="0.25">
      <c r="A48" s="152" t="s">
        <v>91</v>
      </c>
      <c r="B48" s="167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/>
      <c r="AI48" s="167"/>
      <c r="AJ48" s="153"/>
      <c r="AK48" s="119" t="s">
        <v>92</v>
      </c>
    </row>
    <row r="49" spans="1:37" x14ac:dyDescent="0.25">
      <c r="A49" s="122" t="s">
        <v>93</v>
      </c>
      <c r="B49" s="119" t="s">
        <v>94</v>
      </c>
      <c r="C49" s="75"/>
      <c r="D49" s="155" t="s">
        <v>95</v>
      </c>
      <c r="E49" s="156"/>
      <c r="F49" s="156"/>
      <c r="G49" s="156"/>
      <c r="H49" s="156"/>
      <c r="I49" s="156"/>
      <c r="J49" s="157"/>
      <c r="K49" s="119" t="s">
        <v>96</v>
      </c>
      <c r="L49" s="158" t="s">
        <v>97</v>
      </c>
      <c r="M49" s="159"/>
      <c r="N49" s="159"/>
      <c r="O49" s="160"/>
      <c r="P49" s="158" t="s">
        <v>98</v>
      </c>
      <c r="Q49" s="159"/>
      <c r="R49" s="159"/>
      <c r="S49" s="160"/>
      <c r="T49" s="158" t="s">
        <v>99</v>
      </c>
      <c r="U49" s="159"/>
      <c r="V49" s="159"/>
      <c r="W49" s="160"/>
      <c r="X49" s="158" t="s">
        <v>100</v>
      </c>
      <c r="Y49" s="159"/>
      <c r="Z49" s="159"/>
      <c r="AA49" s="160"/>
      <c r="AB49" s="155" t="s">
        <v>95</v>
      </c>
      <c r="AC49" s="156"/>
      <c r="AD49" s="156"/>
      <c r="AE49" s="156"/>
      <c r="AF49" s="156"/>
      <c r="AG49" s="156"/>
      <c r="AH49" s="157"/>
      <c r="AI49" s="119" t="s">
        <v>96</v>
      </c>
      <c r="AJ49" s="168" t="s">
        <v>101</v>
      </c>
      <c r="AK49" s="120"/>
    </row>
    <row r="50" spans="1:37" ht="18.75" customHeight="1" x14ac:dyDescent="0.25">
      <c r="A50" s="123"/>
      <c r="B50" s="120"/>
      <c r="C50" s="76"/>
      <c r="D50" s="146" t="s">
        <v>102</v>
      </c>
      <c r="E50" s="147"/>
      <c r="F50" s="146" t="s">
        <v>103</v>
      </c>
      <c r="G50" s="147"/>
      <c r="H50" s="146" t="s">
        <v>104</v>
      </c>
      <c r="I50" s="150"/>
      <c r="J50" s="147"/>
      <c r="K50" s="120"/>
      <c r="L50" s="161"/>
      <c r="M50" s="162"/>
      <c r="N50" s="162"/>
      <c r="O50" s="163"/>
      <c r="P50" s="161"/>
      <c r="Q50" s="162"/>
      <c r="R50" s="162"/>
      <c r="S50" s="163"/>
      <c r="T50" s="161"/>
      <c r="U50" s="162"/>
      <c r="V50" s="162"/>
      <c r="W50" s="163"/>
      <c r="X50" s="161"/>
      <c r="Y50" s="162"/>
      <c r="Z50" s="162"/>
      <c r="AA50" s="163"/>
      <c r="AB50" s="146" t="s">
        <v>102</v>
      </c>
      <c r="AC50" s="147"/>
      <c r="AD50" s="146" t="s">
        <v>103</v>
      </c>
      <c r="AE50" s="147"/>
      <c r="AF50" s="146" t="s">
        <v>104</v>
      </c>
      <c r="AG50" s="150"/>
      <c r="AH50" s="147"/>
      <c r="AI50" s="120"/>
      <c r="AJ50" s="169"/>
      <c r="AK50" s="120"/>
    </row>
    <row r="51" spans="1:37" x14ac:dyDescent="0.25">
      <c r="A51" s="123"/>
      <c r="B51" s="120"/>
      <c r="C51" s="76"/>
      <c r="D51" s="148"/>
      <c r="E51" s="149"/>
      <c r="F51" s="148"/>
      <c r="G51" s="149"/>
      <c r="H51" s="148"/>
      <c r="I51" s="151"/>
      <c r="J51" s="149"/>
      <c r="K51" s="120"/>
      <c r="L51" s="161"/>
      <c r="M51" s="162"/>
      <c r="N51" s="162"/>
      <c r="O51" s="163"/>
      <c r="P51" s="161"/>
      <c r="Q51" s="162"/>
      <c r="R51" s="162"/>
      <c r="S51" s="163"/>
      <c r="T51" s="161"/>
      <c r="U51" s="162"/>
      <c r="V51" s="162"/>
      <c r="W51" s="163"/>
      <c r="X51" s="161"/>
      <c r="Y51" s="162"/>
      <c r="Z51" s="162"/>
      <c r="AA51" s="163"/>
      <c r="AB51" s="148"/>
      <c r="AC51" s="149"/>
      <c r="AD51" s="148"/>
      <c r="AE51" s="149"/>
      <c r="AF51" s="148"/>
      <c r="AG51" s="151"/>
      <c r="AH51" s="149"/>
      <c r="AI51" s="120"/>
      <c r="AJ51" s="169"/>
      <c r="AK51" s="120"/>
    </row>
    <row r="52" spans="1:37" ht="22.5" x14ac:dyDescent="0.25">
      <c r="A52" s="124"/>
      <c r="B52" s="121"/>
      <c r="C52" s="77"/>
      <c r="D52" s="52" t="s">
        <v>105</v>
      </c>
      <c r="E52" s="52" t="s">
        <v>106</v>
      </c>
      <c r="F52" s="52" t="s">
        <v>105</v>
      </c>
      <c r="G52" s="52" t="s">
        <v>106</v>
      </c>
      <c r="H52" s="78" t="s">
        <v>107</v>
      </c>
      <c r="I52" s="152" t="s">
        <v>108</v>
      </c>
      <c r="J52" s="153"/>
      <c r="K52" s="121"/>
      <c r="L52" s="164"/>
      <c r="M52" s="165"/>
      <c r="N52" s="165"/>
      <c r="O52" s="166"/>
      <c r="P52" s="164"/>
      <c r="Q52" s="165"/>
      <c r="R52" s="165"/>
      <c r="S52" s="166"/>
      <c r="T52" s="164"/>
      <c r="U52" s="165"/>
      <c r="V52" s="165"/>
      <c r="W52" s="166"/>
      <c r="X52" s="164"/>
      <c r="Y52" s="165"/>
      <c r="Z52" s="165"/>
      <c r="AA52" s="166"/>
      <c r="AB52" s="52" t="s">
        <v>105</v>
      </c>
      <c r="AC52" s="52" t="s">
        <v>106</v>
      </c>
      <c r="AD52" s="52" t="s">
        <v>105</v>
      </c>
      <c r="AE52" s="52" t="s">
        <v>106</v>
      </c>
      <c r="AF52" s="78" t="s">
        <v>107</v>
      </c>
      <c r="AG52" s="152" t="s">
        <v>108</v>
      </c>
      <c r="AH52" s="153"/>
      <c r="AI52" s="121"/>
      <c r="AJ52" s="170"/>
      <c r="AK52" s="121"/>
    </row>
    <row r="53" spans="1:37" x14ac:dyDescent="0.25">
      <c r="A53" s="79">
        <v>1</v>
      </c>
      <c r="B53" s="80">
        <v>2</v>
      </c>
      <c r="C53" s="81">
        <v>2</v>
      </c>
      <c r="D53" s="80">
        <v>3</v>
      </c>
      <c r="E53" s="80">
        <v>4</v>
      </c>
      <c r="F53" s="80">
        <v>5</v>
      </c>
      <c r="G53" s="80">
        <v>6</v>
      </c>
      <c r="H53" s="80">
        <v>7</v>
      </c>
      <c r="I53" s="145">
        <v>8</v>
      </c>
      <c r="J53" s="145"/>
      <c r="K53" s="80">
        <v>9</v>
      </c>
      <c r="L53" s="80">
        <v>10</v>
      </c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>
        <v>1</v>
      </c>
      <c r="AF53" s="80">
        <v>2</v>
      </c>
      <c r="AG53" s="145">
        <v>3</v>
      </c>
      <c r="AH53" s="145"/>
      <c r="AI53" s="80">
        <v>4</v>
      </c>
      <c r="AJ53" s="81">
        <v>4</v>
      </c>
      <c r="AK53" s="80">
        <v>5</v>
      </c>
    </row>
    <row r="54" spans="1:37" ht="21" x14ac:dyDescent="0.25">
      <c r="A54" s="41">
        <v>1</v>
      </c>
      <c r="B54" s="42" t="s">
        <v>65</v>
      </c>
      <c r="C54" s="43"/>
      <c r="D54" s="142"/>
      <c r="E54" s="143"/>
      <c r="F54" s="143"/>
      <c r="G54" s="143"/>
      <c r="H54" s="143"/>
      <c r="I54" s="143"/>
      <c r="J54" s="143"/>
      <c r="K54" s="144"/>
      <c r="L54" s="142" t="s">
        <v>126</v>
      </c>
      <c r="M54" s="143"/>
      <c r="N54" s="143"/>
      <c r="O54" s="143"/>
      <c r="P54" s="143"/>
      <c r="Q54" s="143"/>
      <c r="R54" s="143"/>
      <c r="S54" s="143"/>
      <c r="T54" s="143"/>
      <c r="U54" s="143"/>
      <c r="V54" s="143"/>
      <c r="W54" s="143"/>
      <c r="X54" s="143"/>
      <c r="Y54" s="143"/>
      <c r="Z54" s="143"/>
      <c r="AA54" s="143"/>
      <c r="AB54" s="143"/>
      <c r="AC54" s="143"/>
      <c r="AD54" s="143"/>
      <c r="AE54" s="143"/>
      <c r="AF54" s="143"/>
      <c r="AG54" s="143"/>
      <c r="AH54" s="143"/>
      <c r="AI54" s="143"/>
      <c r="AJ54" s="143"/>
      <c r="AK54" s="92" t="s">
        <v>66</v>
      </c>
    </row>
    <row r="55" spans="1:37" ht="42" x14ac:dyDescent="0.25">
      <c r="A55" s="82" t="s">
        <v>115</v>
      </c>
      <c r="B55" s="41" t="s">
        <v>67</v>
      </c>
      <c r="C55" s="43"/>
      <c r="D55" s="142"/>
      <c r="E55" s="143"/>
      <c r="F55" s="143"/>
      <c r="G55" s="143"/>
      <c r="H55" s="143"/>
      <c r="I55" s="143"/>
      <c r="J55" s="143"/>
      <c r="K55" s="144"/>
      <c r="L55" s="142" t="s">
        <v>110</v>
      </c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3"/>
      <c r="Z55" s="143"/>
      <c r="AA55" s="143"/>
      <c r="AB55" s="143"/>
      <c r="AC55" s="143"/>
      <c r="AD55" s="143"/>
      <c r="AE55" s="143"/>
      <c r="AF55" s="143"/>
      <c r="AG55" s="143"/>
      <c r="AH55" s="143"/>
      <c r="AI55" s="143"/>
      <c r="AJ55" s="143"/>
      <c r="AK55" s="92" t="s">
        <v>68</v>
      </c>
    </row>
    <row r="56" spans="1:37" ht="42" x14ac:dyDescent="0.25">
      <c r="A56" s="83" t="s">
        <v>116</v>
      </c>
      <c r="B56" s="41" t="s">
        <v>69</v>
      </c>
      <c r="C56" s="43"/>
      <c r="D56" s="142"/>
      <c r="E56" s="143"/>
      <c r="F56" s="143"/>
      <c r="G56" s="143"/>
      <c r="H56" s="143"/>
      <c r="I56" s="143"/>
      <c r="J56" s="143"/>
      <c r="K56" s="144"/>
      <c r="L56" s="142" t="s">
        <v>110</v>
      </c>
      <c r="M56" s="143"/>
      <c r="N56" s="143"/>
      <c r="O56" s="143"/>
      <c r="P56" s="143"/>
      <c r="Q56" s="143"/>
      <c r="R56" s="143"/>
      <c r="S56" s="143"/>
      <c r="T56" s="143"/>
      <c r="U56" s="143"/>
      <c r="V56" s="143"/>
      <c r="W56" s="143"/>
      <c r="X56" s="143"/>
      <c r="Y56" s="143"/>
      <c r="Z56" s="143"/>
      <c r="AA56" s="143"/>
      <c r="AB56" s="143"/>
      <c r="AC56" s="143"/>
      <c r="AD56" s="143"/>
      <c r="AE56" s="143"/>
      <c r="AF56" s="143"/>
      <c r="AG56" s="143"/>
      <c r="AH56" s="143"/>
      <c r="AI56" s="143"/>
      <c r="AJ56" s="143"/>
      <c r="AK56" s="92" t="s">
        <v>70</v>
      </c>
    </row>
    <row r="57" spans="1:37" hidden="1" x14ac:dyDescent="0.25">
      <c r="A57" s="45"/>
      <c r="B57" s="46"/>
      <c r="C57" s="45"/>
      <c r="D57" s="130"/>
      <c r="E57" s="131"/>
      <c r="F57" s="131"/>
      <c r="G57" s="131"/>
      <c r="H57" s="131"/>
      <c r="I57" s="131"/>
      <c r="J57" s="131"/>
      <c r="K57" s="132"/>
      <c r="L57" s="130"/>
      <c r="M57" s="131"/>
      <c r="N57" s="131"/>
      <c r="O57" s="131"/>
      <c r="P57" s="131"/>
      <c r="Q57" s="131"/>
      <c r="R57" s="131"/>
      <c r="S57" s="131"/>
      <c r="T57" s="131"/>
      <c r="U57" s="131"/>
      <c r="V57" s="131"/>
      <c r="W57" s="131"/>
      <c r="X57" s="131"/>
      <c r="Y57" s="131"/>
      <c r="Z57" s="131"/>
      <c r="AA57" s="131"/>
      <c r="AB57" s="131"/>
      <c r="AC57" s="131"/>
      <c r="AD57" s="131"/>
      <c r="AE57" s="131"/>
      <c r="AF57" s="131"/>
      <c r="AG57" s="131"/>
      <c r="AH57" s="131"/>
      <c r="AI57" s="131"/>
      <c r="AJ57" s="131"/>
      <c r="AK57" s="93" t="s">
        <v>71</v>
      </c>
    </row>
    <row r="58" spans="1:37" hidden="1" x14ac:dyDescent="0.25">
      <c r="A58" s="45"/>
      <c r="B58" s="45"/>
      <c r="C58" s="45"/>
      <c r="D58" s="130"/>
      <c r="E58" s="131"/>
      <c r="F58" s="131"/>
      <c r="G58" s="131"/>
      <c r="H58" s="131"/>
      <c r="I58" s="131"/>
      <c r="J58" s="131"/>
      <c r="K58" s="132"/>
      <c r="L58" s="130"/>
      <c r="M58" s="131"/>
      <c r="N58" s="131"/>
      <c r="O58" s="131"/>
      <c r="P58" s="131"/>
      <c r="Q58" s="131"/>
      <c r="R58" s="131"/>
      <c r="S58" s="131"/>
      <c r="T58" s="131"/>
      <c r="U58" s="131"/>
      <c r="V58" s="131"/>
      <c r="W58" s="131"/>
      <c r="X58" s="131"/>
      <c r="Y58" s="131"/>
      <c r="Z58" s="131"/>
      <c r="AA58" s="131"/>
      <c r="AB58" s="131"/>
      <c r="AC58" s="131"/>
      <c r="AD58" s="131"/>
      <c r="AE58" s="131"/>
      <c r="AF58" s="131"/>
      <c r="AG58" s="131"/>
      <c r="AH58" s="131"/>
      <c r="AI58" s="131"/>
      <c r="AJ58" s="131"/>
      <c r="AK58" s="93"/>
    </row>
    <row r="59" spans="1:37" hidden="1" x14ac:dyDescent="0.25">
      <c r="A59" s="45"/>
      <c r="B59" s="45"/>
      <c r="C59" s="45"/>
      <c r="D59" s="130"/>
      <c r="E59" s="131"/>
      <c r="F59" s="131"/>
      <c r="G59" s="131"/>
      <c r="H59" s="131"/>
      <c r="I59" s="131"/>
      <c r="J59" s="131"/>
      <c r="K59" s="132"/>
      <c r="L59" s="130"/>
      <c r="M59" s="131"/>
      <c r="N59" s="131"/>
      <c r="O59" s="131"/>
      <c r="P59" s="131"/>
      <c r="Q59" s="131"/>
      <c r="R59" s="131"/>
      <c r="S59" s="131"/>
      <c r="T59" s="131"/>
      <c r="U59" s="131"/>
      <c r="V59" s="131"/>
      <c r="W59" s="131"/>
      <c r="X59" s="131"/>
      <c r="Y59" s="131"/>
      <c r="Z59" s="131"/>
      <c r="AA59" s="131"/>
      <c r="AB59" s="131"/>
      <c r="AC59" s="131"/>
      <c r="AD59" s="131"/>
      <c r="AE59" s="131"/>
      <c r="AF59" s="131"/>
      <c r="AG59" s="131"/>
      <c r="AH59" s="131"/>
      <c r="AI59" s="131"/>
      <c r="AJ59" s="131"/>
      <c r="AK59" s="93"/>
    </row>
    <row r="60" spans="1:37" x14ac:dyDescent="0.25">
      <c r="A60" s="122" t="s">
        <v>47</v>
      </c>
      <c r="B60" s="133" t="s">
        <v>127</v>
      </c>
      <c r="C60" s="43"/>
      <c r="D60" s="49"/>
      <c r="E60" s="49"/>
      <c r="F60" s="49"/>
      <c r="G60" s="49"/>
      <c r="H60" s="50"/>
      <c r="I60" s="51" t="s">
        <v>72</v>
      </c>
      <c r="J60" s="50"/>
      <c r="K60" s="51" t="s">
        <v>72</v>
      </c>
      <c r="L60" s="125" t="s">
        <v>72</v>
      </c>
      <c r="M60" s="136"/>
      <c r="N60" s="119">
        <v>1</v>
      </c>
      <c r="O60" s="139">
        <v>23.14</v>
      </c>
      <c r="P60" s="125" t="s">
        <v>80</v>
      </c>
      <c r="Q60" s="136"/>
      <c r="R60" s="119">
        <v>1</v>
      </c>
      <c r="S60" s="122"/>
      <c r="T60" s="125" t="s">
        <v>80</v>
      </c>
      <c r="U60" s="128"/>
      <c r="V60" s="119">
        <v>1</v>
      </c>
      <c r="W60" s="119"/>
      <c r="X60" s="125" t="s">
        <v>80</v>
      </c>
      <c r="Y60" s="43"/>
      <c r="Z60" s="52">
        <v>1</v>
      </c>
      <c r="AA60" s="41"/>
      <c r="AB60" s="49"/>
      <c r="AC60" s="49"/>
      <c r="AD60" s="49" t="s">
        <v>128</v>
      </c>
      <c r="AE60" s="49" t="s">
        <v>129</v>
      </c>
      <c r="AF60" s="84">
        <v>45330</v>
      </c>
      <c r="AG60" s="51" t="s">
        <v>72</v>
      </c>
      <c r="AH60" s="84">
        <v>2958465</v>
      </c>
      <c r="AI60" s="51" t="s">
        <v>72</v>
      </c>
      <c r="AJ60" s="53"/>
      <c r="AK60" s="179" t="s">
        <v>73</v>
      </c>
    </row>
    <row r="61" spans="1:37" x14ac:dyDescent="0.25">
      <c r="A61" s="123"/>
      <c r="B61" s="134"/>
      <c r="C61" s="43"/>
      <c r="D61" s="54"/>
      <c r="E61" s="54"/>
      <c r="F61" s="54"/>
      <c r="G61" s="54"/>
      <c r="H61" s="54"/>
      <c r="I61" s="54"/>
      <c r="J61" s="54"/>
      <c r="K61" s="54"/>
      <c r="L61" s="126"/>
      <c r="M61" s="137"/>
      <c r="N61" s="120"/>
      <c r="O61" s="140"/>
      <c r="P61" s="126"/>
      <c r="Q61" s="137"/>
      <c r="R61" s="120"/>
      <c r="S61" s="123"/>
      <c r="T61" s="126"/>
      <c r="U61" s="129"/>
      <c r="V61" s="121"/>
      <c r="W61" s="121"/>
      <c r="X61" s="127"/>
      <c r="Y61" s="55"/>
      <c r="Z61" s="56"/>
      <c r="AA61" s="88" t="s">
        <v>74</v>
      </c>
      <c r="AB61" s="54"/>
      <c r="AC61" s="54"/>
      <c r="AD61" s="54"/>
      <c r="AE61" s="54"/>
      <c r="AF61" s="54"/>
      <c r="AG61" s="54"/>
      <c r="AH61" s="54"/>
      <c r="AI61" s="54"/>
      <c r="AJ61" s="57"/>
      <c r="AK61" s="180"/>
    </row>
    <row r="62" spans="1:37" x14ac:dyDescent="0.25">
      <c r="A62" s="123"/>
      <c r="B62" s="134"/>
      <c r="C62" s="43"/>
      <c r="D62" s="54"/>
      <c r="E62" s="54"/>
      <c r="F62" s="54"/>
      <c r="G62" s="54"/>
      <c r="H62" s="54"/>
      <c r="I62" s="54"/>
      <c r="J62" s="54"/>
      <c r="K62" s="54"/>
      <c r="L62" s="126"/>
      <c r="M62" s="137"/>
      <c r="N62" s="120"/>
      <c r="O62" s="140"/>
      <c r="P62" s="126"/>
      <c r="Q62" s="138"/>
      <c r="R62" s="121"/>
      <c r="S62" s="124"/>
      <c r="T62" s="127"/>
      <c r="U62" s="55"/>
      <c r="V62" s="58"/>
      <c r="W62" s="90" t="s">
        <v>75</v>
      </c>
      <c r="X62" s="56"/>
      <c r="Y62" s="56"/>
      <c r="Z62" s="56"/>
      <c r="AA62" s="54"/>
      <c r="AB62" s="54"/>
      <c r="AC62" s="54"/>
      <c r="AD62" s="54"/>
      <c r="AE62" s="54"/>
      <c r="AF62" s="54"/>
      <c r="AG62" s="54"/>
      <c r="AH62" s="54"/>
      <c r="AI62" s="54"/>
      <c r="AJ62" s="57"/>
      <c r="AK62" s="180"/>
    </row>
    <row r="63" spans="1:37" x14ac:dyDescent="0.25">
      <c r="A63" s="123"/>
      <c r="B63" s="134"/>
      <c r="C63" s="43"/>
      <c r="D63" s="54"/>
      <c r="E63" s="54"/>
      <c r="F63" s="54"/>
      <c r="G63" s="54"/>
      <c r="H63" s="54"/>
      <c r="I63" s="54"/>
      <c r="J63" s="54"/>
      <c r="K63" s="54"/>
      <c r="L63" s="126"/>
      <c r="M63" s="138"/>
      <c r="N63" s="121"/>
      <c r="O63" s="141"/>
      <c r="P63" s="127"/>
      <c r="Q63" s="55"/>
      <c r="R63" s="56"/>
      <c r="S63" s="89" t="s">
        <v>76</v>
      </c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7"/>
      <c r="AK63" s="180"/>
    </row>
    <row r="64" spans="1:37" ht="21.75" customHeight="1" x14ac:dyDescent="0.25">
      <c r="A64" s="124"/>
      <c r="B64" s="135"/>
      <c r="C64" s="43"/>
      <c r="D64" s="54"/>
      <c r="E64" s="60" t="s">
        <v>36</v>
      </c>
      <c r="F64" s="54"/>
      <c r="G64" s="60" t="s">
        <v>77</v>
      </c>
      <c r="H64" s="54"/>
      <c r="I64" s="54"/>
      <c r="J64" s="54"/>
      <c r="K64" s="54"/>
      <c r="L64" s="127"/>
      <c r="M64" s="61"/>
      <c r="N64" s="59"/>
      <c r="O64" s="88" t="s">
        <v>78</v>
      </c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60" t="s">
        <v>123</v>
      </c>
      <c r="AD64" s="54"/>
      <c r="AE64" s="60" t="s">
        <v>124</v>
      </c>
      <c r="AF64" s="54"/>
      <c r="AG64" s="54"/>
      <c r="AH64" s="54"/>
      <c r="AI64" s="54"/>
      <c r="AJ64" s="62" t="s">
        <v>36</v>
      </c>
      <c r="AK64" s="180"/>
    </row>
    <row r="65" spans="1:37" x14ac:dyDescent="0.25">
      <c r="A65" s="63"/>
      <c r="B65" s="56" t="s">
        <v>79</v>
      </c>
      <c r="C65" s="86"/>
      <c r="D65" s="86"/>
      <c r="E65" s="86"/>
      <c r="F65" s="86"/>
      <c r="G65" s="86"/>
      <c r="H65" s="86"/>
      <c r="I65" s="86"/>
      <c r="J65" s="86"/>
      <c r="K65" s="87"/>
      <c r="L65" s="85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7"/>
      <c r="AK65" s="180"/>
    </row>
    <row r="66" spans="1:37" ht="7.5" customHeight="1" x14ac:dyDescent="0.25"/>
    <row r="67" spans="1:37" s="32" customFormat="1" x14ac:dyDescent="0.25"/>
    <row r="101" s="32" customFormat="1" x14ac:dyDescent="0.25"/>
    <row r="134" s="32" customFormat="1" x14ac:dyDescent="0.25"/>
    <row r="167" s="32" customFormat="1" x14ac:dyDescent="0.25"/>
  </sheetData>
  <mergeCells count="146">
    <mergeCell ref="AK48:AK52"/>
    <mergeCell ref="AK60:AK65"/>
    <mergeCell ref="P60:P63"/>
    <mergeCell ref="Q60:Q62"/>
    <mergeCell ref="R60:R62"/>
    <mergeCell ref="S60:S62"/>
    <mergeCell ref="T60:T62"/>
    <mergeCell ref="U60:U61"/>
    <mergeCell ref="D58:K58"/>
    <mergeCell ref="L58:AJ58"/>
    <mergeCell ref="D59:K59"/>
    <mergeCell ref="L59:AJ59"/>
    <mergeCell ref="D55:K55"/>
    <mergeCell ref="L55:AJ55"/>
    <mergeCell ref="D56:K56"/>
    <mergeCell ref="L56:AJ56"/>
    <mergeCell ref="D57:K57"/>
    <mergeCell ref="L57:AJ57"/>
    <mergeCell ref="AF50:AH51"/>
    <mergeCell ref="I52:J52"/>
    <mergeCell ref="AG52:AH52"/>
    <mergeCell ref="I53:J53"/>
    <mergeCell ref="AG53:AH53"/>
    <mergeCell ref="D54:K54"/>
    <mergeCell ref="A60:A64"/>
    <mergeCell ref="B60:B64"/>
    <mergeCell ref="L60:L64"/>
    <mergeCell ref="M60:M63"/>
    <mergeCell ref="N60:N63"/>
    <mergeCell ref="O60:O63"/>
    <mergeCell ref="V60:V61"/>
    <mergeCell ref="W60:W61"/>
    <mergeCell ref="X60:X61"/>
    <mergeCell ref="L54:AJ54"/>
    <mergeCell ref="T49:W52"/>
    <mergeCell ref="X49:AA52"/>
    <mergeCell ref="AB49:AH49"/>
    <mergeCell ref="AI49:AI52"/>
    <mergeCell ref="AJ49:AJ52"/>
    <mergeCell ref="D50:E51"/>
    <mergeCell ref="F50:G51"/>
    <mergeCell ref="H50:J51"/>
    <mergeCell ref="AB50:AC51"/>
    <mergeCell ref="AD50:AE51"/>
    <mergeCell ref="A49:A52"/>
    <mergeCell ref="B49:B52"/>
    <mergeCell ref="D49:J49"/>
    <mergeCell ref="K49:K52"/>
    <mergeCell ref="L49:O52"/>
    <mergeCell ref="P49:S52"/>
    <mergeCell ref="A45:B45"/>
    <mergeCell ref="D45:J45"/>
    <mergeCell ref="L45:AH45"/>
    <mergeCell ref="D47:K47"/>
    <mergeCell ref="L47:AI47"/>
    <mergeCell ref="A48:AJ48"/>
    <mergeCell ref="A42:B42"/>
    <mergeCell ref="D42:J42"/>
    <mergeCell ref="L42:AH42"/>
    <mergeCell ref="A44:B44"/>
    <mergeCell ref="D44:J44"/>
    <mergeCell ref="L44:AH44"/>
    <mergeCell ref="A40:B40"/>
    <mergeCell ref="D40:J40"/>
    <mergeCell ref="L40:AH40"/>
    <mergeCell ref="A41:B41"/>
    <mergeCell ref="D41:J41"/>
    <mergeCell ref="L41:AH41"/>
    <mergeCell ref="A36:AH36"/>
    <mergeCell ref="A37:AH37"/>
    <mergeCell ref="A39:B39"/>
    <mergeCell ref="D39:J39"/>
    <mergeCell ref="L39:AH39"/>
    <mergeCell ref="V26:V27"/>
    <mergeCell ref="W26:W27"/>
    <mergeCell ref="X26:X27"/>
    <mergeCell ref="AK26:AK31"/>
    <mergeCell ref="P26:P29"/>
    <mergeCell ref="Q26:Q28"/>
    <mergeCell ref="R26:R28"/>
    <mergeCell ref="S26:S28"/>
    <mergeCell ref="T26:T28"/>
    <mergeCell ref="U26:U27"/>
    <mergeCell ref="D24:K24"/>
    <mergeCell ref="L24:AJ24"/>
    <mergeCell ref="D25:K25"/>
    <mergeCell ref="L25:AJ25"/>
    <mergeCell ref="A26:A30"/>
    <mergeCell ref="B26:B30"/>
    <mergeCell ref="L26:L30"/>
    <mergeCell ref="M26:M29"/>
    <mergeCell ref="N26:N29"/>
    <mergeCell ref="O26:O29"/>
    <mergeCell ref="D21:K21"/>
    <mergeCell ref="L21:AJ21"/>
    <mergeCell ref="D22:K22"/>
    <mergeCell ref="L22:AJ22"/>
    <mergeCell ref="D23:K23"/>
    <mergeCell ref="L23:AJ23"/>
    <mergeCell ref="AF16:AH17"/>
    <mergeCell ref="I18:J18"/>
    <mergeCell ref="AG18:AH18"/>
    <mergeCell ref="I19:J19"/>
    <mergeCell ref="AG19:AH19"/>
    <mergeCell ref="D20:K20"/>
    <mergeCell ref="L20:AJ20"/>
    <mergeCell ref="T15:W18"/>
    <mergeCell ref="X15:AA18"/>
    <mergeCell ref="AB15:AH15"/>
    <mergeCell ref="AI15:AI18"/>
    <mergeCell ref="AJ15:AJ18"/>
    <mergeCell ref="D16:E17"/>
    <mergeCell ref="F16:G17"/>
    <mergeCell ref="H16:J17"/>
    <mergeCell ref="AB16:AC17"/>
    <mergeCell ref="AD16:AE17"/>
    <mergeCell ref="D13:K13"/>
    <mergeCell ref="L13:AI13"/>
    <mergeCell ref="A14:AJ14"/>
    <mergeCell ref="AK14:AK18"/>
    <mergeCell ref="A15:A18"/>
    <mergeCell ref="B15:B18"/>
    <mergeCell ref="D15:J15"/>
    <mergeCell ref="K15:K18"/>
    <mergeCell ref="L15:O18"/>
    <mergeCell ref="P15:S18"/>
    <mergeCell ref="A11:B11"/>
    <mergeCell ref="D11:J11"/>
    <mergeCell ref="L11:AH11"/>
    <mergeCell ref="A7:B7"/>
    <mergeCell ref="D7:J7"/>
    <mergeCell ref="L7:AH7"/>
    <mergeCell ref="A8:B8"/>
    <mergeCell ref="D8:J8"/>
    <mergeCell ref="L8:AH8"/>
    <mergeCell ref="A2:AH2"/>
    <mergeCell ref="A3:AH3"/>
    <mergeCell ref="A5:B5"/>
    <mergeCell ref="D5:J5"/>
    <mergeCell ref="L5:AH5"/>
    <mergeCell ref="A6:B6"/>
    <mergeCell ref="D6:J6"/>
    <mergeCell ref="L6:AH6"/>
    <mergeCell ref="A10:B10"/>
    <mergeCell ref="D10:J10"/>
    <mergeCell ref="L10:AH10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5:A156"/>
  <sheetViews>
    <sheetView topLeftCell="A120" zoomScale="85" zoomScaleNormal="85" workbookViewId="0">
      <selection activeCell="O161" sqref="O161"/>
    </sheetView>
  </sheetViews>
  <sheetFormatPr defaultRowHeight="15" x14ac:dyDescent="0.25"/>
  <sheetData>
    <row r="25" s="32" customFormat="1" ht="11.25" customHeight="1" x14ac:dyDescent="0.25"/>
    <row r="50" ht="11.25" customHeight="1" x14ac:dyDescent="0.25"/>
    <row r="51" s="32" customFormat="1" x14ac:dyDescent="0.25"/>
    <row r="79" s="32" customFormat="1" x14ac:dyDescent="0.25"/>
    <row r="105" s="32" customFormat="1" x14ac:dyDescent="0.25"/>
    <row r="130" s="32" customFormat="1" x14ac:dyDescent="0.25"/>
    <row r="156" s="32" customFormat="1" x14ac:dyDescent="0.25"/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0:A82"/>
  <sheetViews>
    <sheetView tabSelected="1" topLeftCell="A70" workbookViewId="0">
      <selection activeCell="A84" sqref="A84"/>
    </sheetView>
  </sheetViews>
  <sheetFormatPr defaultRowHeight="15" x14ac:dyDescent="0.25"/>
  <sheetData>
    <row r="30" s="32" customFormat="1" x14ac:dyDescent="0.25"/>
    <row r="56" s="32" customFormat="1" x14ac:dyDescent="0.25"/>
    <row r="82" s="32" customFormat="1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zoomScale="70" zoomScaleNormal="70" workbookViewId="0">
      <selection activeCell="M6" sqref="M6"/>
    </sheetView>
  </sheetViews>
  <sheetFormatPr defaultRowHeight="15" x14ac:dyDescent="0.25"/>
  <cols>
    <col min="1" max="1" width="11.28515625" style="23" bestFit="1" customWidth="1"/>
    <col min="2" max="2" width="20.42578125" customWidth="1"/>
    <col min="3" max="3" width="9.28515625" bestFit="1" customWidth="1"/>
    <col min="4" max="4" width="11.85546875" customWidth="1"/>
    <col min="5" max="5" width="9.28515625" bestFit="1" customWidth="1"/>
    <col min="7" max="7" width="9.28515625" bestFit="1" customWidth="1"/>
    <col min="9" max="9" width="9.28515625" bestFit="1" customWidth="1"/>
    <col min="13" max="13" width="12.42578125" bestFit="1" customWidth="1"/>
    <col min="14" max="14" width="11.7109375" bestFit="1" customWidth="1"/>
    <col min="15" max="16" width="18" customWidth="1"/>
    <col min="17" max="17" width="40" customWidth="1"/>
  </cols>
  <sheetData>
    <row r="1" spans="1:17" ht="50.25" customHeight="1" x14ac:dyDescent="0.25">
      <c r="A1" s="110" t="s">
        <v>19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</row>
    <row r="2" spans="1:17" ht="15.75" x14ac:dyDescent="0.25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15.75" x14ac:dyDescent="0.25">
      <c r="A3" s="106" t="s">
        <v>20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 t="s">
        <v>21</v>
      </c>
    </row>
    <row r="4" spans="1:17" ht="15.75" x14ac:dyDescent="0.25">
      <c r="A4" s="105" t="s">
        <v>22</v>
      </c>
      <c r="B4" s="106" t="s">
        <v>23</v>
      </c>
      <c r="C4" s="106" t="s">
        <v>24</v>
      </c>
      <c r="D4" s="106"/>
      <c r="E4" s="106" t="s">
        <v>25</v>
      </c>
      <c r="F4" s="106"/>
      <c r="G4" s="106" t="s">
        <v>26</v>
      </c>
      <c r="H4" s="106"/>
      <c r="I4" s="106" t="s">
        <v>27</v>
      </c>
      <c r="J4" s="106"/>
      <c r="K4" s="106" t="s">
        <v>28</v>
      </c>
      <c r="L4" s="106"/>
      <c r="M4" s="106"/>
      <c r="N4" s="106"/>
      <c r="O4" s="106"/>
      <c r="P4" s="106"/>
      <c r="Q4" s="106"/>
    </row>
    <row r="5" spans="1:17" ht="15.75" x14ac:dyDescent="0.25">
      <c r="A5" s="105"/>
      <c r="B5" s="106"/>
      <c r="C5" s="106"/>
      <c r="D5" s="106"/>
      <c r="E5" s="106"/>
      <c r="F5" s="106"/>
      <c r="G5" s="106"/>
      <c r="H5" s="106"/>
      <c r="I5" s="106"/>
      <c r="J5" s="106"/>
      <c r="K5" s="106" t="s">
        <v>29</v>
      </c>
      <c r="L5" s="106"/>
      <c r="M5" s="106" t="s">
        <v>64</v>
      </c>
      <c r="N5" s="106"/>
      <c r="O5" s="106" t="s">
        <v>30</v>
      </c>
      <c r="P5" s="106"/>
      <c r="Q5" s="106"/>
    </row>
    <row r="6" spans="1:17" ht="31.5" x14ac:dyDescent="0.25">
      <c r="A6" s="105"/>
      <c r="B6" s="106"/>
      <c r="C6" s="106"/>
      <c r="D6" s="106"/>
      <c r="E6" s="106"/>
      <c r="F6" s="106"/>
      <c r="G6" s="106"/>
      <c r="H6" s="106"/>
      <c r="I6" s="106"/>
      <c r="J6" s="106"/>
      <c r="K6" s="7" t="s">
        <v>31</v>
      </c>
      <c r="L6" s="7" t="s">
        <v>32</v>
      </c>
      <c r="M6" s="7" t="s">
        <v>31</v>
      </c>
      <c r="N6" s="7" t="s">
        <v>32</v>
      </c>
      <c r="O6" s="7" t="s">
        <v>33</v>
      </c>
      <c r="P6" s="7" t="s">
        <v>34</v>
      </c>
      <c r="Q6" s="106"/>
    </row>
    <row r="7" spans="1:17" ht="47.25" x14ac:dyDescent="0.25">
      <c r="A7" s="105">
        <v>1</v>
      </c>
      <c r="B7" s="98" t="s">
        <v>35</v>
      </c>
      <c r="C7" s="98" t="s">
        <v>36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20" t="s">
        <v>37</v>
      </c>
    </row>
    <row r="8" spans="1:17" ht="47.25" x14ac:dyDescent="0.25">
      <c r="A8" s="105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20" t="s">
        <v>38</v>
      </c>
    </row>
    <row r="9" spans="1:17" ht="63" x14ac:dyDescent="0.25">
      <c r="A9" s="105" t="s">
        <v>39</v>
      </c>
      <c r="B9" s="94" t="s">
        <v>40</v>
      </c>
      <c r="C9" s="98" t="s">
        <v>36</v>
      </c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20" t="s">
        <v>41</v>
      </c>
    </row>
    <row r="10" spans="1:17" ht="63" x14ac:dyDescent="0.25">
      <c r="A10" s="105"/>
      <c r="B10" s="94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20" t="s">
        <v>42</v>
      </c>
    </row>
    <row r="11" spans="1:17" ht="94.5" x14ac:dyDescent="0.25">
      <c r="A11" s="105" t="s">
        <v>43</v>
      </c>
      <c r="B11" s="94" t="s">
        <v>44</v>
      </c>
      <c r="C11" s="98" t="s">
        <v>36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20" t="s">
        <v>45</v>
      </c>
    </row>
    <row r="12" spans="1:17" ht="63" x14ac:dyDescent="0.25">
      <c r="A12" s="105"/>
      <c r="B12" s="94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20" t="s">
        <v>46</v>
      </c>
    </row>
    <row r="13" spans="1:17" ht="78.75" x14ac:dyDescent="0.25">
      <c r="A13" s="107" t="s">
        <v>47</v>
      </c>
      <c r="B13" s="100" t="s">
        <v>48</v>
      </c>
      <c r="C13" s="100">
        <v>1</v>
      </c>
      <c r="D13" s="100" t="s">
        <v>49</v>
      </c>
      <c r="E13" s="98">
        <v>1</v>
      </c>
      <c r="F13" s="106" t="s">
        <v>50</v>
      </c>
      <c r="G13" s="100">
        <v>1</v>
      </c>
      <c r="H13" s="100" t="s">
        <v>36</v>
      </c>
      <c r="I13" s="100">
        <v>1</v>
      </c>
      <c r="J13" s="100" t="s">
        <v>36</v>
      </c>
      <c r="K13" s="100">
        <f>L13*1.2</f>
        <v>0.50315999999999994</v>
      </c>
      <c r="L13" s="100">
        <f>419.3/1000</f>
        <v>0.41930000000000001</v>
      </c>
      <c r="M13" s="98">
        <f>N13*1.2</f>
        <v>113.89346399999999</v>
      </c>
      <c r="N13" s="98">
        <f>94911.22/1000</f>
        <v>94.91122</v>
      </c>
      <c r="O13" s="97">
        <v>43466</v>
      </c>
      <c r="P13" s="97">
        <v>43830</v>
      </c>
      <c r="Q13" s="21" t="s">
        <v>51</v>
      </c>
    </row>
    <row r="14" spans="1:17" ht="31.5" x14ac:dyDescent="0.25">
      <c r="A14" s="108"/>
      <c r="B14" s="101"/>
      <c r="C14" s="101"/>
      <c r="D14" s="101"/>
      <c r="E14" s="98"/>
      <c r="F14" s="106"/>
      <c r="G14" s="101"/>
      <c r="H14" s="101"/>
      <c r="I14" s="101"/>
      <c r="J14" s="101"/>
      <c r="K14" s="101"/>
      <c r="L14" s="101"/>
      <c r="M14" s="98"/>
      <c r="N14" s="98"/>
      <c r="O14" s="98"/>
      <c r="P14" s="98"/>
      <c r="Q14" s="20" t="s">
        <v>52</v>
      </c>
    </row>
    <row r="15" spans="1:17" ht="47.25" x14ac:dyDescent="0.25">
      <c r="A15" s="108"/>
      <c r="B15" s="101"/>
      <c r="C15" s="101"/>
      <c r="D15" s="101"/>
      <c r="E15" s="98"/>
      <c r="F15" s="106"/>
      <c r="G15" s="101"/>
      <c r="H15" s="101"/>
      <c r="I15" s="101"/>
      <c r="J15" s="101"/>
      <c r="K15" s="101"/>
      <c r="L15" s="101"/>
      <c r="M15" s="98"/>
      <c r="N15" s="98"/>
      <c r="O15" s="98"/>
      <c r="P15" s="98"/>
      <c r="Q15" s="21" t="s">
        <v>53</v>
      </c>
    </row>
    <row r="16" spans="1:17" ht="94.5" x14ac:dyDescent="0.25">
      <c r="A16" s="108"/>
      <c r="B16" s="101"/>
      <c r="C16" s="101"/>
      <c r="D16" s="101"/>
      <c r="E16" s="98"/>
      <c r="F16" s="106"/>
      <c r="G16" s="101"/>
      <c r="H16" s="101"/>
      <c r="I16" s="101"/>
      <c r="J16" s="101"/>
      <c r="K16" s="101"/>
      <c r="L16" s="101"/>
      <c r="M16" s="98"/>
      <c r="N16" s="98"/>
      <c r="O16" s="98"/>
      <c r="P16" s="98"/>
      <c r="Q16" s="20" t="s">
        <v>54</v>
      </c>
    </row>
    <row r="17" spans="1:17" ht="63" x14ac:dyDescent="0.25">
      <c r="A17" s="108"/>
      <c r="B17" s="101"/>
      <c r="C17" s="101"/>
      <c r="D17" s="101"/>
      <c r="E17" s="98"/>
      <c r="F17" s="106"/>
      <c r="G17" s="101"/>
      <c r="H17" s="101"/>
      <c r="I17" s="101"/>
      <c r="J17" s="101"/>
      <c r="K17" s="101"/>
      <c r="L17" s="101"/>
      <c r="M17" s="98"/>
      <c r="N17" s="98"/>
      <c r="O17" s="98"/>
      <c r="P17" s="98"/>
      <c r="Q17" s="20" t="s">
        <v>55</v>
      </c>
    </row>
    <row r="18" spans="1:17" ht="78.75" x14ac:dyDescent="0.25">
      <c r="A18" s="108"/>
      <c r="B18" s="101"/>
      <c r="C18" s="101"/>
      <c r="D18" s="101"/>
      <c r="E18" s="19">
        <v>2</v>
      </c>
      <c r="F18" s="18" t="s">
        <v>57</v>
      </c>
      <c r="G18" s="101"/>
      <c r="H18" s="101"/>
      <c r="I18" s="101"/>
      <c r="J18" s="101"/>
      <c r="K18" s="101"/>
      <c r="L18" s="101"/>
      <c r="M18" s="19">
        <f>N18*1.2</f>
        <v>121.75596</v>
      </c>
      <c r="N18" s="19">
        <f>101463.3/1000</f>
        <v>101.4633</v>
      </c>
      <c r="O18" s="103">
        <v>43566</v>
      </c>
      <c r="P18" s="103">
        <v>43830</v>
      </c>
      <c r="Q18" s="18"/>
    </row>
    <row r="19" spans="1:17" ht="78.75" x14ac:dyDescent="0.25">
      <c r="A19" s="109"/>
      <c r="B19" s="102"/>
      <c r="C19" s="102"/>
      <c r="D19" s="102"/>
      <c r="E19" s="19">
        <v>3</v>
      </c>
      <c r="F19" s="18" t="s">
        <v>58</v>
      </c>
      <c r="G19" s="102"/>
      <c r="H19" s="102"/>
      <c r="I19" s="102"/>
      <c r="J19" s="102"/>
      <c r="K19" s="102"/>
      <c r="L19" s="102"/>
      <c r="M19" s="19">
        <f>N19*1.2</f>
        <v>173.84428799999998</v>
      </c>
      <c r="N19" s="19">
        <f>144870.24/1000</f>
        <v>144.87024</v>
      </c>
      <c r="O19" s="104"/>
      <c r="P19" s="104"/>
      <c r="Q19" s="27"/>
    </row>
    <row r="20" spans="1:17" ht="15.75" x14ac:dyDescent="0.25">
      <c r="A20" s="16"/>
      <c r="B20" s="17"/>
      <c r="C20" s="17"/>
      <c r="D20" s="17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</row>
    <row r="21" spans="1:17" s="22" customFormat="1" ht="15.75" x14ac:dyDescent="0.25">
      <c r="A21" s="99" t="s">
        <v>56</v>
      </c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</row>
  </sheetData>
  <mergeCells count="41">
    <mergeCell ref="A1:Q1"/>
    <mergeCell ref="A3:P3"/>
    <mergeCell ref="Q3:Q6"/>
    <mergeCell ref="A4:A6"/>
    <mergeCell ref="B4:B6"/>
    <mergeCell ref="C4:D6"/>
    <mergeCell ref="E4:F6"/>
    <mergeCell ref="G4:H6"/>
    <mergeCell ref="I4:J6"/>
    <mergeCell ref="K4:P4"/>
    <mergeCell ref="K5:L5"/>
    <mergeCell ref="M5:N5"/>
    <mergeCell ref="O5:P5"/>
    <mergeCell ref="A7:A8"/>
    <mergeCell ref="B7:B8"/>
    <mergeCell ref="C7:P8"/>
    <mergeCell ref="F13:F17"/>
    <mergeCell ref="A9:A10"/>
    <mergeCell ref="B9:B10"/>
    <mergeCell ref="C9:P10"/>
    <mergeCell ref="A11:A12"/>
    <mergeCell ref="B11:B12"/>
    <mergeCell ref="C11:P12"/>
    <mergeCell ref="A13:A19"/>
    <mergeCell ref="B13:B19"/>
    <mergeCell ref="C13:C19"/>
    <mergeCell ref="D13:D19"/>
    <mergeCell ref="G13:G19"/>
    <mergeCell ref="H13:H19"/>
    <mergeCell ref="O13:O17"/>
    <mergeCell ref="P13:P17"/>
    <mergeCell ref="A21:Q21"/>
    <mergeCell ref="E13:E17"/>
    <mergeCell ref="I13:I19"/>
    <mergeCell ref="J13:J19"/>
    <mergeCell ref="K13:K19"/>
    <mergeCell ref="M13:M17"/>
    <mergeCell ref="N13:N17"/>
    <mergeCell ref="L13:L19"/>
    <mergeCell ref="O18:O19"/>
    <mergeCell ref="P18:P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zoomScale="70" zoomScaleNormal="70" workbookViewId="0">
      <selection activeCell="M6" sqref="M6"/>
    </sheetView>
  </sheetViews>
  <sheetFormatPr defaultRowHeight="15" x14ac:dyDescent="0.25"/>
  <cols>
    <col min="1" max="1" width="11.28515625" style="23" bestFit="1" customWidth="1"/>
    <col min="2" max="2" width="20.42578125" customWidth="1"/>
    <col min="3" max="3" width="9.28515625" bestFit="1" customWidth="1"/>
    <col min="4" max="4" width="11.85546875" customWidth="1"/>
    <col min="5" max="5" width="9.28515625" bestFit="1" customWidth="1"/>
    <col min="7" max="7" width="9.28515625" bestFit="1" customWidth="1"/>
    <col min="9" max="9" width="9.28515625" bestFit="1" customWidth="1"/>
    <col min="13" max="13" width="12.42578125" bestFit="1" customWidth="1"/>
    <col min="14" max="14" width="11.7109375" bestFit="1" customWidth="1"/>
    <col min="15" max="16" width="18" customWidth="1"/>
    <col min="17" max="17" width="40" customWidth="1"/>
  </cols>
  <sheetData>
    <row r="1" spans="1:17" ht="50.25" customHeight="1" x14ac:dyDescent="0.25">
      <c r="A1" s="110" t="s">
        <v>59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</row>
    <row r="2" spans="1:17" ht="15.75" x14ac:dyDescent="0.25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15.75" x14ac:dyDescent="0.25">
      <c r="A3" s="106" t="s">
        <v>20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 t="s">
        <v>21</v>
      </c>
    </row>
    <row r="4" spans="1:17" ht="15.75" x14ac:dyDescent="0.25">
      <c r="A4" s="105" t="s">
        <v>22</v>
      </c>
      <c r="B4" s="106" t="s">
        <v>23</v>
      </c>
      <c r="C4" s="106" t="s">
        <v>24</v>
      </c>
      <c r="D4" s="106"/>
      <c r="E4" s="106" t="s">
        <v>25</v>
      </c>
      <c r="F4" s="106"/>
      <c r="G4" s="106" t="s">
        <v>26</v>
      </c>
      <c r="H4" s="106"/>
      <c r="I4" s="106" t="s">
        <v>27</v>
      </c>
      <c r="J4" s="106"/>
      <c r="K4" s="106" t="s">
        <v>28</v>
      </c>
      <c r="L4" s="106"/>
      <c r="M4" s="106"/>
      <c r="N4" s="106"/>
      <c r="O4" s="106"/>
      <c r="P4" s="106"/>
      <c r="Q4" s="106"/>
    </row>
    <row r="5" spans="1:17" ht="15.75" x14ac:dyDescent="0.25">
      <c r="A5" s="105"/>
      <c r="B5" s="106"/>
      <c r="C5" s="106"/>
      <c r="D5" s="106"/>
      <c r="E5" s="106"/>
      <c r="F5" s="106"/>
      <c r="G5" s="106"/>
      <c r="H5" s="106"/>
      <c r="I5" s="106"/>
      <c r="J5" s="106"/>
      <c r="K5" s="106" t="s">
        <v>29</v>
      </c>
      <c r="L5" s="106"/>
      <c r="M5" s="106" t="s">
        <v>64</v>
      </c>
      <c r="N5" s="106"/>
      <c r="O5" s="106" t="s">
        <v>30</v>
      </c>
      <c r="P5" s="106"/>
      <c r="Q5" s="106"/>
    </row>
    <row r="6" spans="1:17" ht="31.5" x14ac:dyDescent="0.25">
      <c r="A6" s="105"/>
      <c r="B6" s="106"/>
      <c r="C6" s="106"/>
      <c r="D6" s="106"/>
      <c r="E6" s="106"/>
      <c r="F6" s="106"/>
      <c r="G6" s="106"/>
      <c r="H6" s="106"/>
      <c r="I6" s="106"/>
      <c r="J6" s="106"/>
      <c r="K6" s="25" t="s">
        <v>31</v>
      </c>
      <c r="L6" s="25" t="s">
        <v>32</v>
      </c>
      <c r="M6" s="25" t="s">
        <v>31</v>
      </c>
      <c r="N6" s="25" t="s">
        <v>32</v>
      </c>
      <c r="O6" s="25" t="s">
        <v>33</v>
      </c>
      <c r="P6" s="25" t="s">
        <v>34</v>
      </c>
      <c r="Q6" s="106"/>
    </row>
    <row r="7" spans="1:17" ht="47.25" x14ac:dyDescent="0.25">
      <c r="A7" s="105">
        <v>1</v>
      </c>
      <c r="B7" s="98" t="s">
        <v>35</v>
      </c>
      <c r="C7" s="98" t="s">
        <v>36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20" t="s">
        <v>37</v>
      </c>
    </row>
    <row r="8" spans="1:17" ht="47.25" x14ac:dyDescent="0.25">
      <c r="A8" s="105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20" t="s">
        <v>38</v>
      </c>
    </row>
    <row r="9" spans="1:17" ht="63" x14ac:dyDescent="0.25">
      <c r="A9" s="105" t="s">
        <v>39</v>
      </c>
      <c r="B9" s="94" t="s">
        <v>40</v>
      </c>
      <c r="C9" s="98" t="s">
        <v>36</v>
      </c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20" t="s">
        <v>41</v>
      </c>
    </row>
    <row r="10" spans="1:17" ht="63" x14ac:dyDescent="0.25">
      <c r="A10" s="105"/>
      <c r="B10" s="94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20" t="s">
        <v>42</v>
      </c>
    </row>
    <row r="11" spans="1:17" ht="94.5" x14ac:dyDescent="0.25">
      <c r="A11" s="105" t="s">
        <v>43</v>
      </c>
      <c r="B11" s="94" t="s">
        <v>44</v>
      </c>
      <c r="C11" s="98" t="s">
        <v>36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20" t="s">
        <v>45</v>
      </c>
    </row>
    <row r="12" spans="1:17" ht="63" x14ac:dyDescent="0.25">
      <c r="A12" s="105"/>
      <c r="B12" s="94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20" t="s">
        <v>46</v>
      </c>
    </row>
    <row r="13" spans="1:17" ht="78.75" x14ac:dyDescent="0.25">
      <c r="A13" s="107" t="s">
        <v>47</v>
      </c>
      <c r="B13" s="100" t="s">
        <v>48</v>
      </c>
      <c r="C13" s="100">
        <v>1</v>
      </c>
      <c r="D13" s="100" t="s">
        <v>49</v>
      </c>
      <c r="E13" s="98">
        <v>1</v>
      </c>
      <c r="F13" s="106" t="s">
        <v>50</v>
      </c>
      <c r="G13" s="100">
        <v>1</v>
      </c>
      <c r="H13" s="100" t="s">
        <v>36</v>
      </c>
      <c r="I13" s="100">
        <v>1</v>
      </c>
      <c r="J13" s="100" t="s">
        <v>36</v>
      </c>
      <c r="K13" s="100">
        <f>L13*1.2</f>
        <v>0.50818799999999997</v>
      </c>
      <c r="L13" s="100">
        <f>423.49/1000</f>
        <v>0.42349000000000003</v>
      </c>
      <c r="M13" s="98">
        <f>N13*1.2</f>
        <v>114.71592000000001</v>
      </c>
      <c r="N13" s="98">
        <f>95596.6/1000</f>
        <v>95.596600000000009</v>
      </c>
      <c r="O13" s="97">
        <v>43831</v>
      </c>
      <c r="P13" s="97">
        <v>44196</v>
      </c>
      <c r="Q13" s="21" t="s">
        <v>51</v>
      </c>
    </row>
    <row r="14" spans="1:17" ht="31.5" x14ac:dyDescent="0.25">
      <c r="A14" s="108"/>
      <c r="B14" s="101"/>
      <c r="C14" s="101"/>
      <c r="D14" s="101"/>
      <c r="E14" s="98"/>
      <c r="F14" s="106"/>
      <c r="G14" s="101"/>
      <c r="H14" s="101"/>
      <c r="I14" s="101"/>
      <c r="J14" s="101"/>
      <c r="K14" s="101"/>
      <c r="L14" s="101"/>
      <c r="M14" s="98"/>
      <c r="N14" s="98"/>
      <c r="O14" s="98"/>
      <c r="P14" s="98"/>
      <c r="Q14" s="20" t="s">
        <v>52</v>
      </c>
    </row>
    <row r="15" spans="1:17" ht="47.25" x14ac:dyDescent="0.25">
      <c r="A15" s="108"/>
      <c r="B15" s="101"/>
      <c r="C15" s="101"/>
      <c r="D15" s="101"/>
      <c r="E15" s="98"/>
      <c r="F15" s="106"/>
      <c r="G15" s="101"/>
      <c r="H15" s="101"/>
      <c r="I15" s="101"/>
      <c r="J15" s="101"/>
      <c r="K15" s="101"/>
      <c r="L15" s="101"/>
      <c r="M15" s="98"/>
      <c r="N15" s="98"/>
      <c r="O15" s="98"/>
      <c r="P15" s="98"/>
      <c r="Q15" s="21" t="s">
        <v>53</v>
      </c>
    </row>
    <row r="16" spans="1:17" ht="94.5" x14ac:dyDescent="0.25">
      <c r="A16" s="108"/>
      <c r="B16" s="101"/>
      <c r="C16" s="101"/>
      <c r="D16" s="101"/>
      <c r="E16" s="98"/>
      <c r="F16" s="106"/>
      <c r="G16" s="101"/>
      <c r="H16" s="101"/>
      <c r="I16" s="101"/>
      <c r="J16" s="101"/>
      <c r="K16" s="101"/>
      <c r="L16" s="101"/>
      <c r="M16" s="98"/>
      <c r="N16" s="98"/>
      <c r="O16" s="98"/>
      <c r="P16" s="98"/>
      <c r="Q16" s="20" t="s">
        <v>54</v>
      </c>
    </row>
    <row r="17" spans="1:17" ht="63" x14ac:dyDescent="0.25">
      <c r="A17" s="108"/>
      <c r="B17" s="101"/>
      <c r="C17" s="101"/>
      <c r="D17" s="101"/>
      <c r="E17" s="98"/>
      <c r="F17" s="106"/>
      <c r="G17" s="101"/>
      <c r="H17" s="101"/>
      <c r="I17" s="101"/>
      <c r="J17" s="101"/>
      <c r="K17" s="101"/>
      <c r="L17" s="101"/>
      <c r="M17" s="98"/>
      <c r="N17" s="98"/>
      <c r="O17" s="98"/>
      <c r="P17" s="98"/>
      <c r="Q17" s="20" t="s">
        <v>55</v>
      </c>
    </row>
    <row r="18" spans="1:17" ht="78.75" x14ac:dyDescent="0.25">
      <c r="A18" s="108"/>
      <c r="B18" s="101"/>
      <c r="C18" s="101"/>
      <c r="D18" s="101"/>
      <c r="E18" s="24">
        <v>2</v>
      </c>
      <c r="F18" s="25" t="s">
        <v>57</v>
      </c>
      <c r="G18" s="101"/>
      <c r="H18" s="101"/>
      <c r="I18" s="101"/>
      <c r="J18" s="101"/>
      <c r="K18" s="101"/>
      <c r="L18" s="101"/>
      <c r="M18" s="24">
        <f>N18*1.2</f>
        <v>122.744184</v>
      </c>
      <c r="N18" s="24">
        <f>102286.82/1000</f>
        <v>102.28682000000001</v>
      </c>
      <c r="O18" s="103">
        <v>43831</v>
      </c>
      <c r="P18" s="103">
        <v>44196</v>
      </c>
      <c r="Q18" s="25"/>
    </row>
    <row r="19" spans="1:17" ht="78.75" x14ac:dyDescent="0.25">
      <c r="A19" s="109"/>
      <c r="B19" s="102"/>
      <c r="C19" s="102"/>
      <c r="D19" s="102"/>
      <c r="E19" s="24">
        <v>3</v>
      </c>
      <c r="F19" s="25" t="s">
        <v>58</v>
      </c>
      <c r="G19" s="102"/>
      <c r="H19" s="102"/>
      <c r="I19" s="102"/>
      <c r="J19" s="102"/>
      <c r="K19" s="102"/>
      <c r="L19" s="102"/>
      <c r="M19" s="24">
        <f>N19*1.2</f>
        <v>175.013364</v>
      </c>
      <c r="N19" s="24">
        <f>145844.47/1000</f>
        <v>145.84447</v>
      </c>
      <c r="O19" s="104"/>
      <c r="P19" s="104"/>
      <c r="Q19" s="27"/>
    </row>
    <row r="20" spans="1:17" ht="15.75" x14ac:dyDescent="0.25">
      <c r="A20" s="16"/>
      <c r="B20" s="17"/>
      <c r="C20" s="17"/>
      <c r="D20" s="17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</row>
    <row r="21" spans="1:17" s="22" customFormat="1" ht="15.75" x14ac:dyDescent="0.25">
      <c r="A21" s="99" t="s">
        <v>56</v>
      </c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</row>
  </sheetData>
  <mergeCells count="41">
    <mergeCell ref="A1:Q1"/>
    <mergeCell ref="A3:P3"/>
    <mergeCell ref="Q3:Q6"/>
    <mergeCell ref="A4:A6"/>
    <mergeCell ref="B4:B6"/>
    <mergeCell ref="C4:D6"/>
    <mergeCell ref="E4:F6"/>
    <mergeCell ref="G4:H6"/>
    <mergeCell ref="I4:J6"/>
    <mergeCell ref="K4:P4"/>
    <mergeCell ref="K5:L5"/>
    <mergeCell ref="M5:N5"/>
    <mergeCell ref="O5:P5"/>
    <mergeCell ref="A7:A8"/>
    <mergeCell ref="B7:B8"/>
    <mergeCell ref="C7:P8"/>
    <mergeCell ref="D13:D19"/>
    <mergeCell ref="E13:E17"/>
    <mergeCell ref="F13:F17"/>
    <mergeCell ref="A9:A10"/>
    <mergeCell ref="B9:B10"/>
    <mergeCell ref="C9:P10"/>
    <mergeCell ref="A11:A12"/>
    <mergeCell ref="B11:B12"/>
    <mergeCell ref="C11:P12"/>
    <mergeCell ref="A21:Q21"/>
    <mergeCell ref="M13:M17"/>
    <mergeCell ref="N13:N17"/>
    <mergeCell ref="O13:O17"/>
    <mergeCell ref="P13:P17"/>
    <mergeCell ref="O18:O19"/>
    <mergeCell ref="P18:P19"/>
    <mergeCell ref="G13:G19"/>
    <mergeCell ref="H13:H19"/>
    <mergeCell ref="I13:I19"/>
    <mergeCell ref="J13:J19"/>
    <mergeCell ref="K13:K19"/>
    <mergeCell ref="L13:L19"/>
    <mergeCell ref="A13:A19"/>
    <mergeCell ref="B13:B19"/>
    <mergeCell ref="C13:C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zoomScale="70" zoomScaleNormal="70" workbookViewId="0">
      <selection activeCell="M6" sqref="M6"/>
    </sheetView>
  </sheetViews>
  <sheetFormatPr defaultRowHeight="15" x14ac:dyDescent="0.25"/>
  <cols>
    <col min="1" max="1" width="11.28515625" style="23" bestFit="1" customWidth="1"/>
    <col min="2" max="2" width="20.42578125" customWidth="1"/>
    <col min="3" max="3" width="9.28515625" bestFit="1" customWidth="1"/>
    <col min="4" max="4" width="11.85546875" customWidth="1"/>
    <col min="5" max="5" width="9.28515625" bestFit="1" customWidth="1"/>
    <col min="7" max="7" width="9.28515625" bestFit="1" customWidth="1"/>
    <col min="9" max="9" width="9.28515625" bestFit="1" customWidth="1"/>
    <col min="13" max="13" width="12.42578125" bestFit="1" customWidth="1"/>
    <col min="14" max="14" width="11.7109375" bestFit="1" customWidth="1"/>
    <col min="15" max="16" width="18" customWidth="1"/>
    <col min="17" max="17" width="40" customWidth="1"/>
  </cols>
  <sheetData>
    <row r="1" spans="1:17" ht="50.25" customHeight="1" x14ac:dyDescent="0.25">
      <c r="A1" s="110" t="s">
        <v>60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</row>
    <row r="2" spans="1:17" ht="15.75" x14ac:dyDescent="0.25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15.75" x14ac:dyDescent="0.25">
      <c r="A3" s="106" t="s">
        <v>20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 t="s">
        <v>21</v>
      </c>
    </row>
    <row r="4" spans="1:17" ht="15.75" x14ac:dyDescent="0.25">
      <c r="A4" s="105" t="s">
        <v>22</v>
      </c>
      <c r="B4" s="106" t="s">
        <v>23</v>
      </c>
      <c r="C4" s="106" t="s">
        <v>24</v>
      </c>
      <c r="D4" s="106"/>
      <c r="E4" s="106" t="s">
        <v>25</v>
      </c>
      <c r="F4" s="106"/>
      <c r="G4" s="106" t="s">
        <v>26</v>
      </c>
      <c r="H4" s="106"/>
      <c r="I4" s="106" t="s">
        <v>27</v>
      </c>
      <c r="J4" s="106"/>
      <c r="K4" s="106" t="s">
        <v>28</v>
      </c>
      <c r="L4" s="106"/>
      <c r="M4" s="106"/>
      <c r="N4" s="106"/>
      <c r="O4" s="106"/>
      <c r="P4" s="106"/>
      <c r="Q4" s="106"/>
    </row>
    <row r="5" spans="1:17" ht="15.75" x14ac:dyDescent="0.25">
      <c r="A5" s="105"/>
      <c r="B5" s="106"/>
      <c r="C5" s="106"/>
      <c r="D5" s="106"/>
      <c r="E5" s="106"/>
      <c r="F5" s="106"/>
      <c r="G5" s="106"/>
      <c r="H5" s="106"/>
      <c r="I5" s="106"/>
      <c r="J5" s="106"/>
      <c r="K5" s="106" t="s">
        <v>29</v>
      </c>
      <c r="L5" s="106"/>
      <c r="M5" s="106" t="s">
        <v>64</v>
      </c>
      <c r="N5" s="106"/>
      <c r="O5" s="106" t="s">
        <v>30</v>
      </c>
      <c r="P5" s="106"/>
      <c r="Q5" s="106"/>
    </row>
    <row r="6" spans="1:17" ht="31.5" x14ac:dyDescent="0.25">
      <c r="A6" s="105"/>
      <c r="B6" s="106"/>
      <c r="C6" s="106"/>
      <c r="D6" s="106"/>
      <c r="E6" s="106"/>
      <c r="F6" s="106"/>
      <c r="G6" s="106"/>
      <c r="H6" s="106"/>
      <c r="I6" s="106"/>
      <c r="J6" s="106"/>
      <c r="K6" s="28" t="s">
        <v>31</v>
      </c>
      <c r="L6" s="28" t="s">
        <v>32</v>
      </c>
      <c r="M6" s="28" t="s">
        <v>31</v>
      </c>
      <c r="N6" s="28" t="s">
        <v>32</v>
      </c>
      <c r="O6" s="28" t="s">
        <v>33</v>
      </c>
      <c r="P6" s="28" t="s">
        <v>34</v>
      </c>
      <c r="Q6" s="106"/>
    </row>
    <row r="7" spans="1:17" ht="47.25" x14ac:dyDescent="0.25">
      <c r="A7" s="105">
        <v>1</v>
      </c>
      <c r="B7" s="98" t="s">
        <v>35</v>
      </c>
      <c r="C7" s="98" t="s">
        <v>36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20" t="s">
        <v>37</v>
      </c>
    </row>
    <row r="8" spans="1:17" ht="47.25" x14ac:dyDescent="0.25">
      <c r="A8" s="105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20" t="s">
        <v>38</v>
      </c>
    </row>
    <row r="9" spans="1:17" ht="63" x14ac:dyDescent="0.25">
      <c r="A9" s="105" t="s">
        <v>39</v>
      </c>
      <c r="B9" s="94" t="s">
        <v>40</v>
      </c>
      <c r="C9" s="98" t="s">
        <v>36</v>
      </c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20" t="s">
        <v>41</v>
      </c>
    </row>
    <row r="10" spans="1:17" ht="63" x14ac:dyDescent="0.25">
      <c r="A10" s="105"/>
      <c r="B10" s="94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20" t="s">
        <v>42</v>
      </c>
    </row>
    <row r="11" spans="1:17" ht="94.5" x14ac:dyDescent="0.25">
      <c r="A11" s="105" t="s">
        <v>43</v>
      </c>
      <c r="B11" s="94" t="s">
        <v>44</v>
      </c>
      <c r="C11" s="98" t="s">
        <v>36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20" t="s">
        <v>45</v>
      </c>
    </row>
    <row r="12" spans="1:17" ht="63" x14ac:dyDescent="0.25">
      <c r="A12" s="105"/>
      <c r="B12" s="94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20" t="s">
        <v>46</v>
      </c>
    </row>
    <row r="13" spans="1:17" ht="78.75" x14ac:dyDescent="0.25">
      <c r="A13" s="107" t="s">
        <v>47</v>
      </c>
      <c r="B13" s="100" t="s">
        <v>48</v>
      </c>
      <c r="C13" s="100">
        <v>1</v>
      </c>
      <c r="D13" s="100" t="s">
        <v>49</v>
      </c>
      <c r="E13" s="98">
        <v>1</v>
      </c>
      <c r="F13" s="106" t="s">
        <v>50</v>
      </c>
      <c r="G13" s="100">
        <v>1</v>
      </c>
      <c r="H13" s="100" t="s">
        <v>36</v>
      </c>
      <c r="I13" s="100">
        <v>1</v>
      </c>
      <c r="J13" s="100" t="s">
        <v>36</v>
      </c>
      <c r="K13" s="100">
        <f>L13*1.2</f>
        <v>0.51779999999999993</v>
      </c>
      <c r="L13" s="100">
        <f>431.5/1000</f>
        <v>0.43149999999999999</v>
      </c>
      <c r="M13" s="98">
        <f>N13*1.2</f>
        <v>116.59240799999998</v>
      </c>
      <c r="N13" s="98">
        <f>97160.34/1000</f>
        <v>97.160339999999991</v>
      </c>
      <c r="O13" s="97">
        <v>44197</v>
      </c>
      <c r="P13" s="97">
        <v>44561</v>
      </c>
      <c r="Q13" s="21" t="s">
        <v>51</v>
      </c>
    </row>
    <row r="14" spans="1:17" ht="31.5" x14ac:dyDescent="0.25">
      <c r="A14" s="108"/>
      <c r="B14" s="101"/>
      <c r="C14" s="101"/>
      <c r="D14" s="101"/>
      <c r="E14" s="98"/>
      <c r="F14" s="106"/>
      <c r="G14" s="101"/>
      <c r="H14" s="101"/>
      <c r="I14" s="101"/>
      <c r="J14" s="101"/>
      <c r="K14" s="101"/>
      <c r="L14" s="101"/>
      <c r="M14" s="98"/>
      <c r="N14" s="98"/>
      <c r="O14" s="98"/>
      <c r="P14" s="98"/>
      <c r="Q14" s="20" t="s">
        <v>52</v>
      </c>
    </row>
    <row r="15" spans="1:17" ht="47.25" x14ac:dyDescent="0.25">
      <c r="A15" s="108"/>
      <c r="B15" s="101"/>
      <c r="C15" s="101"/>
      <c r="D15" s="101"/>
      <c r="E15" s="98"/>
      <c r="F15" s="106"/>
      <c r="G15" s="101"/>
      <c r="H15" s="101"/>
      <c r="I15" s="101"/>
      <c r="J15" s="101"/>
      <c r="K15" s="101"/>
      <c r="L15" s="101"/>
      <c r="M15" s="98"/>
      <c r="N15" s="98"/>
      <c r="O15" s="98"/>
      <c r="P15" s="98"/>
      <c r="Q15" s="21" t="s">
        <v>53</v>
      </c>
    </row>
    <row r="16" spans="1:17" ht="94.5" x14ac:dyDescent="0.25">
      <c r="A16" s="108"/>
      <c r="B16" s="101"/>
      <c r="C16" s="101"/>
      <c r="D16" s="101"/>
      <c r="E16" s="98"/>
      <c r="F16" s="106"/>
      <c r="G16" s="101"/>
      <c r="H16" s="101"/>
      <c r="I16" s="101"/>
      <c r="J16" s="101"/>
      <c r="K16" s="101"/>
      <c r="L16" s="101"/>
      <c r="M16" s="98"/>
      <c r="N16" s="98"/>
      <c r="O16" s="98"/>
      <c r="P16" s="98"/>
      <c r="Q16" s="20" t="s">
        <v>54</v>
      </c>
    </row>
    <row r="17" spans="1:17" ht="63" x14ac:dyDescent="0.25">
      <c r="A17" s="108"/>
      <c r="B17" s="101"/>
      <c r="C17" s="101"/>
      <c r="D17" s="101"/>
      <c r="E17" s="98"/>
      <c r="F17" s="106"/>
      <c r="G17" s="101"/>
      <c r="H17" s="101"/>
      <c r="I17" s="101"/>
      <c r="J17" s="101"/>
      <c r="K17" s="101"/>
      <c r="L17" s="101"/>
      <c r="M17" s="98"/>
      <c r="N17" s="98"/>
      <c r="O17" s="98"/>
      <c r="P17" s="98"/>
      <c r="Q17" s="20" t="s">
        <v>55</v>
      </c>
    </row>
    <row r="18" spans="1:17" ht="78.75" x14ac:dyDescent="0.25">
      <c r="A18" s="108"/>
      <c r="B18" s="101"/>
      <c r="C18" s="101"/>
      <c r="D18" s="101"/>
      <c r="E18" s="29">
        <v>2</v>
      </c>
      <c r="F18" s="28" t="s">
        <v>57</v>
      </c>
      <c r="G18" s="101"/>
      <c r="H18" s="101"/>
      <c r="I18" s="101"/>
      <c r="J18" s="101"/>
      <c r="K18" s="101"/>
      <c r="L18" s="101"/>
      <c r="M18" s="29">
        <f>N18*1.2</f>
        <v>124.973592</v>
      </c>
      <c r="N18" s="29">
        <f>104144.66/1000</f>
        <v>104.14466</v>
      </c>
      <c r="O18" s="103">
        <v>44197</v>
      </c>
      <c r="P18" s="103">
        <v>44561</v>
      </c>
      <c r="Q18" s="28"/>
    </row>
    <row r="19" spans="1:17" ht="78.75" x14ac:dyDescent="0.25">
      <c r="A19" s="109"/>
      <c r="B19" s="102"/>
      <c r="C19" s="102"/>
      <c r="D19" s="102"/>
      <c r="E19" s="29">
        <v>3</v>
      </c>
      <c r="F19" s="28" t="s">
        <v>58</v>
      </c>
      <c r="G19" s="102"/>
      <c r="H19" s="102"/>
      <c r="I19" s="102"/>
      <c r="J19" s="102"/>
      <c r="K19" s="102"/>
      <c r="L19" s="102"/>
      <c r="M19" s="29">
        <f>N19*1.2</f>
        <v>178.03921200000002</v>
      </c>
      <c r="N19" s="29">
        <f>148366.01/1000</f>
        <v>148.36601000000002</v>
      </c>
      <c r="O19" s="104"/>
      <c r="P19" s="104"/>
      <c r="Q19" s="27"/>
    </row>
    <row r="20" spans="1:17" ht="15.75" x14ac:dyDescent="0.25">
      <c r="A20" s="16"/>
      <c r="B20" s="17"/>
      <c r="C20" s="17"/>
      <c r="D20" s="17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</row>
    <row r="21" spans="1:17" s="22" customFormat="1" ht="15.75" x14ac:dyDescent="0.25">
      <c r="A21" s="99" t="s">
        <v>56</v>
      </c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</row>
  </sheetData>
  <mergeCells count="41">
    <mergeCell ref="A21:Q21"/>
    <mergeCell ref="M13:M17"/>
    <mergeCell ref="N13:N17"/>
    <mergeCell ref="O13:O17"/>
    <mergeCell ref="P13:P17"/>
    <mergeCell ref="O18:O19"/>
    <mergeCell ref="P18:P19"/>
    <mergeCell ref="G13:G19"/>
    <mergeCell ref="H13:H19"/>
    <mergeCell ref="I13:I19"/>
    <mergeCell ref="J13:J19"/>
    <mergeCell ref="K13:K19"/>
    <mergeCell ref="L13:L19"/>
    <mergeCell ref="A13:A19"/>
    <mergeCell ref="B13:B19"/>
    <mergeCell ref="C13:C19"/>
    <mergeCell ref="A7:A8"/>
    <mergeCell ref="B7:B8"/>
    <mergeCell ref="C7:P8"/>
    <mergeCell ref="D13:D19"/>
    <mergeCell ref="E13:E17"/>
    <mergeCell ref="F13:F17"/>
    <mergeCell ref="A9:A10"/>
    <mergeCell ref="B9:B10"/>
    <mergeCell ref="C9:P10"/>
    <mergeCell ref="A11:A12"/>
    <mergeCell ref="B11:B12"/>
    <mergeCell ref="C11:P12"/>
    <mergeCell ref="A1:Q1"/>
    <mergeCell ref="A3:P3"/>
    <mergeCell ref="Q3:Q6"/>
    <mergeCell ref="A4:A6"/>
    <mergeCell ref="B4:B6"/>
    <mergeCell ref="C4:D6"/>
    <mergeCell ref="E4:F6"/>
    <mergeCell ref="G4:H6"/>
    <mergeCell ref="I4:J6"/>
    <mergeCell ref="K4:P4"/>
    <mergeCell ref="K5:L5"/>
    <mergeCell ref="M5:N5"/>
    <mergeCell ref="O5:P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opLeftCell="A10" zoomScale="50" zoomScaleNormal="50" workbookViewId="0">
      <selection activeCell="K5" sqref="K5:L5"/>
    </sheetView>
  </sheetViews>
  <sheetFormatPr defaultRowHeight="15" x14ac:dyDescent="0.25"/>
  <cols>
    <col min="1" max="1" width="11.28515625" style="23" bestFit="1" customWidth="1"/>
    <col min="2" max="2" width="20.42578125" customWidth="1"/>
    <col min="3" max="3" width="9.28515625" bestFit="1" customWidth="1"/>
    <col min="4" max="4" width="11.85546875" customWidth="1"/>
    <col min="5" max="5" width="9.28515625" bestFit="1" customWidth="1"/>
    <col min="7" max="7" width="9.28515625" bestFit="1" customWidth="1"/>
    <col min="9" max="9" width="9.28515625" bestFit="1" customWidth="1"/>
    <col min="13" max="13" width="12.42578125" bestFit="1" customWidth="1"/>
    <col min="14" max="14" width="11.7109375" bestFit="1" customWidth="1"/>
    <col min="15" max="16" width="18" customWidth="1"/>
    <col min="17" max="17" width="40" customWidth="1"/>
  </cols>
  <sheetData>
    <row r="1" spans="1:17" ht="50.25" customHeight="1" x14ac:dyDescent="0.25">
      <c r="A1" s="110" t="s">
        <v>61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</row>
    <row r="2" spans="1:17" ht="15.75" x14ac:dyDescent="0.25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15.75" x14ac:dyDescent="0.25">
      <c r="A3" s="106" t="s">
        <v>20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 t="s">
        <v>21</v>
      </c>
    </row>
    <row r="4" spans="1:17" ht="15.75" x14ac:dyDescent="0.25">
      <c r="A4" s="105" t="s">
        <v>22</v>
      </c>
      <c r="B4" s="106" t="s">
        <v>23</v>
      </c>
      <c r="C4" s="106" t="s">
        <v>24</v>
      </c>
      <c r="D4" s="106"/>
      <c r="E4" s="106" t="s">
        <v>25</v>
      </c>
      <c r="F4" s="106"/>
      <c r="G4" s="106" t="s">
        <v>26</v>
      </c>
      <c r="H4" s="106"/>
      <c r="I4" s="106" t="s">
        <v>27</v>
      </c>
      <c r="J4" s="106"/>
      <c r="K4" s="106" t="s">
        <v>28</v>
      </c>
      <c r="L4" s="106"/>
      <c r="M4" s="106"/>
      <c r="N4" s="106"/>
      <c r="O4" s="106"/>
      <c r="P4" s="106"/>
      <c r="Q4" s="106"/>
    </row>
    <row r="5" spans="1:17" ht="15.75" x14ac:dyDescent="0.25">
      <c r="A5" s="105"/>
      <c r="B5" s="106"/>
      <c r="C5" s="106"/>
      <c r="D5" s="106"/>
      <c r="E5" s="106"/>
      <c r="F5" s="106"/>
      <c r="G5" s="106"/>
      <c r="H5" s="106"/>
      <c r="I5" s="106"/>
      <c r="J5" s="106"/>
      <c r="K5" s="106" t="s">
        <v>29</v>
      </c>
      <c r="L5" s="106"/>
      <c r="M5" s="106" t="s">
        <v>64</v>
      </c>
      <c r="N5" s="106"/>
      <c r="O5" s="106" t="s">
        <v>30</v>
      </c>
      <c r="P5" s="106"/>
      <c r="Q5" s="106"/>
    </row>
    <row r="6" spans="1:17" ht="31.5" x14ac:dyDescent="0.25">
      <c r="A6" s="105"/>
      <c r="B6" s="106"/>
      <c r="C6" s="106"/>
      <c r="D6" s="106"/>
      <c r="E6" s="106"/>
      <c r="F6" s="106"/>
      <c r="G6" s="106"/>
      <c r="H6" s="106"/>
      <c r="I6" s="106"/>
      <c r="J6" s="106"/>
      <c r="K6" s="31" t="s">
        <v>31</v>
      </c>
      <c r="L6" s="31" t="s">
        <v>32</v>
      </c>
      <c r="M6" s="31" t="s">
        <v>31</v>
      </c>
      <c r="N6" s="31" t="s">
        <v>32</v>
      </c>
      <c r="O6" s="31" t="s">
        <v>33</v>
      </c>
      <c r="P6" s="31" t="s">
        <v>34</v>
      </c>
      <c r="Q6" s="106"/>
    </row>
    <row r="7" spans="1:17" ht="47.25" x14ac:dyDescent="0.25">
      <c r="A7" s="105">
        <v>1</v>
      </c>
      <c r="B7" s="98" t="s">
        <v>35</v>
      </c>
      <c r="C7" s="98" t="s">
        <v>36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20" t="s">
        <v>37</v>
      </c>
    </row>
    <row r="8" spans="1:17" ht="47.25" x14ac:dyDescent="0.25">
      <c r="A8" s="105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20" t="s">
        <v>38</v>
      </c>
    </row>
    <row r="9" spans="1:17" ht="63" x14ac:dyDescent="0.25">
      <c r="A9" s="105" t="s">
        <v>39</v>
      </c>
      <c r="B9" s="94" t="s">
        <v>40</v>
      </c>
      <c r="C9" s="98" t="s">
        <v>36</v>
      </c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20" t="s">
        <v>41</v>
      </c>
    </row>
    <row r="10" spans="1:17" ht="63" x14ac:dyDescent="0.25">
      <c r="A10" s="105"/>
      <c r="B10" s="94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20" t="s">
        <v>42</v>
      </c>
    </row>
    <row r="11" spans="1:17" ht="94.5" x14ac:dyDescent="0.25">
      <c r="A11" s="105" t="s">
        <v>43</v>
      </c>
      <c r="B11" s="94" t="s">
        <v>44</v>
      </c>
      <c r="C11" s="98" t="s">
        <v>36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20" t="s">
        <v>45</v>
      </c>
    </row>
    <row r="12" spans="1:17" ht="63" x14ac:dyDescent="0.25">
      <c r="A12" s="105"/>
      <c r="B12" s="94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20" t="s">
        <v>46</v>
      </c>
    </row>
    <row r="13" spans="1:17" ht="78.75" x14ac:dyDescent="0.25">
      <c r="A13" s="107" t="s">
        <v>47</v>
      </c>
      <c r="B13" s="100" t="s">
        <v>48</v>
      </c>
      <c r="C13" s="100">
        <v>1</v>
      </c>
      <c r="D13" s="100" t="s">
        <v>49</v>
      </c>
      <c r="E13" s="98">
        <v>1</v>
      </c>
      <c r="F13" s="106" t="s">
        <v>50</v>
      </c>
      <c r="G13" s="100">
        <v>1</v>
      </c>
      <c r="H13" s="100" t="s">
        <v>36</v>
      </c>
      <c r="I13" s="100">
        <v>1</v>
      </c>
      <c r="J13" s="100" t="s">
        <v>36</v>
      </c>
      <c r="K13" s="100">
        <f>L13*1.2</f>
        <v>0.52776000000000001</v>
      </c>
      <c r="L13" s="100">
        <v>0.43980000000000002</v>
      </c>
      <c r="M13" s="98">
        <f>N13*1.2</f>
        <v>118.16253599999999</v>
      </c>
      <c r="N13" s="98">
        <v>98.468779999999995</v>
      </c>
      <c r="O13" s="97">
        <v>44562</v>
      </c>
      <c r="P13" s="97">
        <v>44926</v>
      </c>
      <c r="Q13" s="21" t="s">
        <v>51</v>
      </c>
    </row>
    <row r="14" spans="1:17" ht="31.5" x14ac:dyDescent="0.25">
      <c r="A14" s="108"/>
      <c r="B14" s="101"/>
      <c r="C14" s="101"/>
      <c r="D14" s="101"/>
      <c r="E14" s="98"/>
      <c r="F14" s="106"/>
      <c r="G14" s="101"/>
      <c r="H14" s="101"/>
      <c r="I14" s="101"/>
      <c r="J14" s="101"/>
      <c r="K14" s="101"/>
      <c r="L14" s="101"/>
      <c r="M14" s="98"/>
      <c r="N14" s="98"/>
      <c r="O14" s="98"/>
      <c r="P14" s="98"/>
      <c r="Q14" s="20" t="s">
        <v>52</v>
      </c>
    </row>
    <row r="15" spans="1:17" ht="47.25" x14ac:dyDescent="0.25">
      <c r="A15" s="108"/>
      <c r="B15" s="101"/>
      <c r="C15" s="101"/>
      <c r="D15" s="101"/>
      <c r="E15" s="98"/>
      <c r="F15" s="106"/>
      <c r="G15" s="101"/>
      <c r="H15" s="101"/>
      <c r="I15" s="101"/>
      <c r="J15" s="101"/>
      <c r="K15" s="101"/>
      <c r="L15" s="101"/>
      <c r="M15" s="98"/>
      <c r="N15" s="98"/>
      <c r="O15" s="98"/>
      <c r="P15" s="98"/>
      <c r="Q15" s="21" t="s">
        <v>53</v>
      </c>
    </row>
    <row r="16" spans="1:17" ht="94.5" x14ac:dyDescent="0.25">
      <c r="A16" s="108"/>
      <c r="B16" s="101"/>
      <c r="C16" s="101"/>
      <c r="D16" s="101"/>
      <c r="E16" s="98"/>
      <c r="F16" s="106"/>
      <c r="G16" s="101"/>
      <c r="H16" s="101"/>
      <c r="I16" s="101"/>
      <c r="J16" s="101"/>
      <c r="K16" s="101"/>
      <c r="L16" s="101"/>
      <c r="M16" s="98"/>
      <c r="N16" s="98"/>
      <c r="O16" s="98"/>
      <c r="P16" s="98"/>
      <c r="Q16" s="20" t="s">
        <v>54</v>
      </c>
    </row>
    <row r="17" spans="1:17" ht="63" x14ac:dyDescent="0.25">
      <c r="A17" s="108"/>
      <c r="B17" s="101"/>
      <c r="C17" s="101"/>
      <c r="D17" s="101"/>
      <c r="E17" s="98"/>
      <c r="F17" s="106"/>
      <c r="G17" s="101"/>
      <c r="H17" s="101"/>
      <c r="I17" s="101"/>
      <c r="J17" s="101"/>
      <c r="K17" s="101"/>
      <c r="L17" s="101"/>
      <c r="M17" s="98"/>
      <c r="N17" s="98"/>
      <c r="O17" s="98"/>
      <c r="P17" s="98"/>
      <c r="Q17" s="20" t="s">
        <v>55</v>
      </c>
    </row>
    <row r="18" spans="1:17" ht="78.75" x14ac:dyDescent="0.25">
      <c r="A18" s="108"/>
      <c r="B18" s="101"/>
      <c r="C18" s="101"/>
      <c r="D18" s="101"/>
      <c r="E18" s="30">
        <v>2</v>
      </c>
      <c r="F18" s="31" t="s">
        <v>57</v>
      </c>
      <c r="G18" s="101"/>
      <c r="H18" s="101"/>
      <c r="I18" s="101"/>
      <c r="J18" s="101"/>
      <c r="K18" s="101"/>
      <c r="L18" s="101"/>
      <c r="M18" s="30">
        <f>N18*1.2</f>
        <v>127.26061199999999</v>
      </c>
      <c r="N18" s="30">
        <v>106.05051</v>
      </c>
      <c r="O18" s="103">
        <v>44562</v>
      </c>
      <c r="P18" s="103">
        <v>44926</v>
      </c>
      <c r="Q18" s="31"/>
    </row>
    <row r="19" spans="1:17" ht="78.75" x14ac:dyDescent="0.25">
      <c r="A19" s="109"/>
      <c r="B19" s="102"/>
      <c r="C19" s="102"/>
      <c r="D19" s="102"/>
      <c r="E19" s="30">
        <v>3</v>
      </c>
      <c r="F19" s="31" t="s">
        <v>58</v>
      </c>
      <c r="G19" s="102"/>
      <c r="H19" s="102"/>
      <c r="I19" s="102"/>
      <c r="J19" s="102"/>
      <c r="K19" s="102"/>
      <c r="L19" s="102"/>
      <c r="M19" s="30">
        <f>N19*1.2</f>
        <v>181.80759599999999</v>
      </c>
      <c r="N19" s="30">
        <v>151.50632999999999</v>
      </c>
      <c r="O19" s="104"/>
      <c r="P19" s="104"/>
      <c r="Q19" s="27"/>
    </row>
    <row r="20" spans="1:17" ht="15.75" x14ac:dyDescent="0.25">
      <c r="A20" s="16"/>
      <c r="B20" s="17"/>
      <c r="C20" s="17"/>
      <c r="D20" s="17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</row>
    <row r="21" spans="1:17" s="22" customFormat="1" ht="15.75" x14ac:dyDescent="0.25">
      <c r="A21" s="99" t="s">
        <v>56</v>
      </c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</row>
  </sheetData>
  <mergeCells count="41">
    <mergeCell ref="A1:Q1"/>
    <mergeCell ref="A3:P3"/>
    <mergeCell ref="Q3:Q6"/>
    <mergeCell ref="A4:A6"/>
    <mergeCell ref="B4:B6"/>
    <mergeCell ref="C4:D6"/>
    <mergeCell ref="E4:F6"/>
    <mergeCell ref="G4:H6"/>
    <mergeCell ref="I4:J6"/>
    <mergeCell ref="K4:P4"/>
    <mergeCell ref="K5:L5"/>
    <mergeCell ref="M5:N5"/>
    <mergeCell ref="O5:P5"/>
    <mergeCell ref="A7:A8"/>
    <mergeCell ref="B7:B8"/>
    <mergeCell ref="C7:P8"/>
    <mergeCell ref="D13:D19"/>
    <mergeCell ref="E13:E17"/>
    <mergeCell ref="F13:F17"/>
    <mergeCell ref="A9:A10"/>
    <mergeCell ref="B9:B10"/>
    <mergeCell ref="C9:P10"/>
    <mergeCell ref="A11:A12"/>
    <mergeCell ref="B11:B12"/>
    <mergeCell ref="C11:P12"/>
    <mergeCell ref="A21:Q21"/>
    <mergeCell ref="M13:M17"/>
    <mergeCell ref="N13:N17"/>
    <mergeCell ref="O13:O17"/>
    <mergeCell ref="P13:P17"/>
    <mergeCell ref="O18:O19"/>
    <mergeCell ref="P18:P19"/>
    <mergeCell ref="G13:G19"/>
    <mergeCell ref="H13:H19"/>
    <mergeCell ref="I13:I19"/>
    <mergeCell ref="J13:J19"/>
    <mergeCell ref="K13:K19"/>
    <mergeCell ref="L13:L19"/>
    <mergeCell ref="A13:A19"/>
    <mergeCell ref="B13:B19"/>
    <mergeCell ref="C13:C1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opLeftCell="A4" zoomScale="60" zoomScaleNormal="60" workbookViewId="0">
      <selection activeCell="D16" sqref="D16"/>
    </sheetView>
  </sheetViews>
  <sheetFormatPr defaultRowHeight="15" x14ac:dyDescent="0.25"/>
  <cols>
    <col min="1" max="1" width="11.28515625" style="23" bestFit="1" customWidth="1"/>
    <col min="2" max="2" width="20.42578125" customWidth="1"/>
    <col min="3" max="3" width="9.28515625" bestFit="1" customWidth="1"/>
    <col min="4" max="4" width="11.85546875" customWidth="1"/>
    <col min="5" max="5" width="8.28515625" customWidth="1"/>
    <col min="6" max="6" width="18" customWidth="1"/>
    <col min="7" max="7" width="9.28515625" bestFit="1" customWidth="1"/>
    <col min="9" max="9" width="9.28515625" bestFit="1" customWidth="1"/>
    <col min="11" max="12" width="12" customWidth="1"/>
    <col min="13" max="14" width="13.85546875" customWidth="1"/>
    <col min="15" max="16" width="18" customWidth="1"/>
    <col min="17" max="17" width="60.85546875" customWidth="1"/>
  </cols>
  <sheetData>
    <row r="1" spans="1:17" ht="50.25" customHeight="1" x14ac:dyDescent="0.25">
      <c r="A1" s="110" t="s">
        <v>62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</row>
    <row r="2" spans="1:17" ht="15.75" x14ac:dyDescent="0.25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15.75" x14ac:dyDescent="0.25">
      <c r="A3" s="106" t="s">
        <v>20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 t="s">
        <v>21</v>
      </c>
    </row>
    <row r="4" spans="1:17" ht="15.75" x14ac:dyDescent="0.25">
      <c r="A4" s="105" t="s">
        <v>22</v>
      </c>
      <c r="B4" s="106" t="s">
        <v>23</v>
      </c>
      <c r="C4" s="106" t="s">
        <v>24</v>
      </c>
      <c r="D4" s="106"/>
      <c r="E4" s="106" t="s">
        <v>25</v>
      </c>
      <c r="F4" s="106"/>
      <c r="G4" s="106" t="s">
        <v>26</v>
      </c>
      <c r="H4" s="106"/>
      <c r="I4" s="106" t="s">
        <v>27</v>
      </c>
      <c r="J4" s="106"/>
      <c r="K4" s="106" t="s">
        <v>28</v>
      </c>
      <c r="L4" s="106"/>
      <c r="M4" s="106"/>
      <c r="N4" s="106"/>
      <c r="O4" s="106"/>
      <c r="P4" s="106"/>
      <c r="Q4" s="106"/>
    </row>
    <row r="5" spans="1:17" ht="76.900000000000006" customHeight="1" x14ac:dyDescent="0.25">
      <c r="A5" s="105"/>
      <c r="B5" s="106"/>
      <c r="C5" s="106"/>
      <c r="D5" s="106"/>
      <c r="E5" s="106"/>
      <c r="F5" s="106"/>
      <c r="G5" s="106"/>
      <c r="H5" s="106"/>
      <c r="I5" s="106"/>
      <c r="J5" s="106"/>
      <c r="K5" s="106" t="s">
        <v>29</v>
      </c>
      <c r="L5" s="106"/>
      <c r="M5" s="106" t="s">
        <v>64</v>
      </c>
      <c r="N5" s="106"/>
      <c r="O5" s="106" t="s">
        <v>30</v>
      </c>
      <c r="P5" s="106"/>
      <c r="Q5" s="106"/>
    </row>
    <row r="6" spans="1:17" ht="15.75" x14ac:dyDescent="0.25">
      <c r="A6" s="105"/>
      <c r="B6" s="106"/>
      <c r="C6" s="106"/>
      <c r="D6" s="106"/>
      <c r="E6" s="106"/>
      <c r="F6" s="106"/>
      <c r="G6" s="106"/>
      <c r="H6" s="106"/>
      <c r="I6" s="106"/>
      <c r="J6" s="106"/>
      <c r="K6" s="35" t="s">
        <v>31</v>
      </c>
      <c r="L6" s="35" t="s">
        <v>32</v>
      </c>
      <c r="M6" s="35" t="s">
        <v>31</v>
      </c>
      <c r="N6" s="35" t="s">
        <v>32</v>
      </c>
      <c r="O6" s="35" t="s">
        <v>33</v>
      </c>
      <c r="P6" s="35" t="s">
        <v>34</v>
      </c>
      <c r="Q6" s="106"/>
    </row>
    <row r="7" spans="1:17" ht="31.5" x14ac:dyDescent="0.25">
      <c r="A7" s="105">
        <v>1</v>
      </c>
      <c r="B7" s="98" t="s">
        <v>35</v>
      </c>
      <c r="C7" s="98" t="s">
        <v>36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20" t="s">
        <v>37</v>
      </c>
    </row>
    <row r="8" spans="1:17" ht="31.5" x14ac:dyDescent="0.25">
      <c r="A8" s="105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20" t="s">
        <v>38</v>
      </c>
    </row>
    <row r="9" spans="1:17" ht="47.25" x14ac:dyDescent="0.25">
      <c r="A9" s="105" t="s">
        <v>39</v>
      </c>
      <c r="B9" s="94" t="s">
        <v>40</v>
      </c>
      <c r="C9" s="98" t="s">
        <v>36</v>
      </c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20" t="s">
        <v>41</v>
      </c>
    </row>
    <row r="10" spans="1:17" ht="47.25" x14ac:dyDescent="0.25">
      <c r="A10" s="105"/>
      <c r="B10" s="94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20" t="s">
        <v>42</v>
      </c>
    </row>
    <row r="11" spans="1:17" ht="63" x14ac:dyDescent="0.25">
      <c r="A11" s="105" t="s">
        <v>43</v>
      </c>
      <c r="B11" s="94" t="s">
        <v>44</v>
      </c>
      <c r="C11" s="98" t="s">
        <v>36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20" t="s">
        <v>45</v>
      </c>
    </row>
    <row r="12" spans="1:17" ht="47.25" x14ac:dyDescent="0.25">
      <c r="A12" s="105"/>
      <c r="B12" s="94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20" t="s">
        <v>46</v>
      </c>
    </row>
    <row r="13" spans="1:17" ht="73.150000000000006" customHeight="1" x14ac:dyDescent="0.25">
      <c r="A13" s="107" t="s">
        <v>47</v>
      </c>
      <c r="B13" s="100" t="s">
        <v>48</v>
      </c>
      <c r="C13" s="100">
        <v>1</v>
      </c>
      <c r="D13" s="100" t="s">
        <v>49</v>
      </c>
      <c r="E13" s="34">
        <v>1</v>
      </c>
      <c r="F13" s="35" t="s">
        <v>50</v>
      </c>
      <c r="G13" s="100">
        <v>1</v>
      </c>
      <c r="H13" s="100" t="s">
        <v>36</v>
      </c>
      <c r="I13" s="100">
        <v>1</v>
      </c>
      <c r="J13" s="100" t="s">
        <v>36</v>
      </c>
      <c r="K13" s="114">
        <f>L13*1.2</f>
        <v>0.53990399999999994</v>
      </c>
      <c r="L13" s="114">
        <v>0.44991999999999999</v>
      </c>
      <c r="M13" s="36">
        <f>N13*1.2</f>
        <v>121.943736</v>
      </c>
      <c r="N13" s="36">
        <v>101.61978000000001</v>
      </c>
      <c r="O13" s="33">
        <v>44927</v>
      </c>
      <c r="P13" s="33">
        <v>45291</v>
      </c>
      <c r="Q13" s="111" t="s">
        <v>63</v>
      </c>
    </row>
    <row r="14" spans="1:17" ht="73.150000000000006" customHeight="1" x14ac:dyDescent="0.25">
      <c r="A14" s="108"/>
      <c r="B14" s="101"/>
      <c r="C14" s="101"/>
      <c r="D14" s="101"/>
      <c r="E14" s="34">
        <v>2</v>
      </c>
      <c r="F14" s="35" t="s">
        <v>57</v>
      </c>
      <c r="G14" s="101"/>
      <c r="H14" s="101"/>
      <c r="I14" s="101"/>
      <c r="J14" s="101"/>
      <c r="K14" s="115"/>
      <c r="L14" s="115"/>
      <c r="M14" s="36">
        <f>N14*1.2</f>
        <v>131.20569599999999</v>
      </c>
      <c r="N14" s="36">
        <v>109.33808000000001</v>
      </c>
      <c r="O14" s="33">
        <v>44927</v>
      </c>
      <c r="P14" s="33">
        <v>45291</v>
      </c>
      <c r="Q14" s="112"/>
    </row>
    <row r="15" spans="1:17" ht="73.150000000000006" customHeight="1" x14ac:dyDescent="0.25">
      <c r="A15" s="109"/>
      <c r="B15" s="102"/>
      <c r="C15" s="102"/>
      <c r="D15" s="102"/>
      <c r="E15" s="34">
        <v>3</v>
      </c>
      <c r="F15" s="35" t="s">
        <v>58</v>
      </c>
      <c r="G15" s="102"/>
      <c r="H15" s="102"/>
      <c r="I15" s="102"/>
      <c r="J15" s="102"/>
      <c r="K15" s="116"/>
      <c r="L15" s="116"/>
      <c r="M15" s="36">
        <f>N15*1.2</f>
        <v>186.898212</v>
      </c>
      <c r="N15" s="36">
        <v>155.74851000000001</v>
      </c>
      <c r="O15" s="33">
        <v>44927</v>
      </c>
      <c r="P15" s="33">
        <v>45291</v>
      </c>
      <c r="Q15" s="113"/>
    </row>
    <row r="16" spans="1:17" ht="15.75" x14ac:dyDescent="0.25">
      <c r="A16" s="16"/>
      <c r="B16" s="17"/>
      <c r="C16" s="17"/>
      <c r="D16" s="17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</row>
    <row r="17" spans="1:17" s="22" customFormat="1" ht="15.75" x14ac:dyDescent="0.25">
      <c r="A17" s="99" t="s">
        <v>56</v>
      </c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</row>
  </sheetData>
  <mergeCells count="34">
    <mergeCell ref="A1:Q1"/>
    <mergeCell ref="A3:P3"/>
    <mergeCell ref="Q3:Q6"/>
    <mergeCell ref="A4:A6"/>
    <mergeCell ref="B4:B6"/>
    <mergeCell ref="C4:D6"/>
    <mergeCell ref="E4:F6"/>
    <mergeCell ref="G4:H6"/>
    <mergeCell ref="I4:J6"/>
    <mergeCell ref="K4:P4"/>
    <mergeCell ref="K5:L5"/>
    <mergeCell ref="M5:N5"/>
    <mergeCell ref="O5:P5"/>
    <mergeCell ref="A7:A8"/>
    <mergeCell ref="B7:B8"/>
    <mergeCell ref="C7:P8"/>
    <mergeCell ref="A9:A10"/>
    <mergeCell ref="B9:B10"/>
    <mergeCell ref="C9:P10"/>
    <mergeCell ref="A11:A12"/>
    <mergeCell ref="B11:B12"/>
    <mergeCell ref="C11:P12"/>
    <mergeCell ref="A17:Q17"/>
    <mergeCell ref="Q13:Q15"/>
    <mergeCell ref="G13:G15"/>
    <mergeCell ref="H13:H15"/>
    <mergeCell ref="I13:I15"/>
    <mergeCell ref="J13:J15"/>
    <mergeCell ref="K13:K15"/>
    <mergeCell ref="L13:L15"/>
    <mergeCell ref="A13:A15"/>
    <mergeCell ref="B13:B15"/>
    <mergeCell ref="C13:C15"/>
    <mergeCell ref="D13:D1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opLeftCell="A4" zoomScale="60" zoomScaleNormal="60" workbookViewId="0">
      <selection activeCell="I13" sqref="I13:I15"/>
    </sheetView>
  </sheetViews>
  <sheetFormatPr defaultRowHeight="15" x14ac:dyDescent="0.25"/>
  <cols>
    <col min="1" max="1" width="11.28515625" style="23" bestFit="1" customWidth="1"/>
    <col min="2" max="2" width="20.42578125" customWidth="1"/>
    <col min="3" max="3" width="9.28515625" bestFit="1" customWidth="1"/>
    <col min="4" max="4" width="11.85546875" customWidth="1"/>
    <col min="5" max="5" width="8.28515625" customWidth="1"/>
    <col min="6" max="6" width="18" customWidth="1"/>
    <col min="7" max="7" width="9.28515625" bestFit="1" customWidth="1"/>
    <col min="9" max="9" width="9.28515625" bestFit="1" customWidth="1"/>
    <col min="11" max="12" width="12" customWidth="1"/>
    <col min="13" max="14" width="13.85546875" customWidth="1"/>
    <col min="15" max="16" width="18" customWidth="1"/>
    <col min="17" max="17" width="60.85546875" customWidth="1"/>
  </cols>
  <sheetData>
    <row r="1" spans="1:17" ht="50.25" customHeight="1" x14ac:dyDescent="0.25">
      <c r="A1" s="110" t="s">
        <v>117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</row>
    <row r="2" spans="1:17" ht="15.75" x14ac:dyDescent="0.25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15.75" x14ac:dyDescent="0.25">
      <c r="A3" s="106" t="s">
        <v>20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 t="s">
        <v>21</v>
      </c>
    </row>
    <row r="4" spans="1:17" ht="15.75" x14ac:dyDescent="0.25">
      <c r="A4" s="105" t="s">
        <v>22</v>
      </c>
      <c r="B4" s="106" t="s">
        <v>23</v>
      </c>
      <c r="C4" s="106" t="s">
        <v>24</v>
      </c>
      <c r="D4" s="106"/>
      <c r="E4" s="106" t="s">
        <v>25</v>
      </c>
      <c r="F4" s="106"/>
      <c r="G4" s="106" t="s">
        <v>26</v>
      </c>
      <c r="H4" s="106"/>
      <c r="I4" s="106" t="s">
        <v>27</v>
      </c>
      <c r="J4" s="106"/>
      <c r="K4" s="106" t="s">
        <v>28</v>
      </c>
      <c r="L4" s="106"/>
      <c r="M4" s="106"/>
      <c r="N4" s="106"/>
      <c r="O4" s="106"/>
      <c r="P4" s="106"/>
      <c r="Q4" s="106"/>
    </row>
    <row r="5" spans="1:17" ht="76.900000000000006" customHeight="1" x14ac:dyDescent="0.25">
      <c r="A5" s="105"/>
      <c r="B5" s="106"/>
      <c r="C5" s="106"/>
      <c r="D5" s="106"/>
      <c r="E5" s="106"/>
      <c r="F5" s="106"/>
      <c r="G5" s="106"/>
      <c r="H5" s="106"/>
      <c r="I5" s="106"/>
      <c r="J5" s="106"/>
      <c r="K5" s="106" t="s">
        <v>29</v>
      </c>
      <c r="L5" s="106"/>
      <c r="M5" s="106" t="s">
        <v>64</v>
      </c>
      <c r="N5" s="106"/>
      <c r="O5" s="106" t="s">
        <v>30</v>
      </c>
      <c r="P5" s="106"/>
      <c r="Q5" s="106"/>
    </row>
    <row r="6" spans="1:17" ht="15.75" x14ac:dyDescent="0.25">
      <c r="A6" s="105"/>
      <c r="B6" s="106"/>
      <c r="C6" s="106"/>
      <c r="D6" s="106"/>
      <c r="E6" s="106"/>
      <c r="F6" s="106"/>
      <c r="G6" s="106"/>
      <c r="H6" s="106"/>
      <c r="I6" s="106"/>
      <c r="J6" s="106"/>
      <c r="K6" s="37" t="s">
        <v>31</v>
      </c>
      <c r="L6" s="37" t="s">
        <v>32</v>
      </c>
      <c r="M6" s="37" t="s">
        <v>31</v>
      </c>
      <c r="N6" s="37" t="s">
        <v>32</v>
      </c>
      <c r="O6" s="37" t="s">
        <v>33</v>
      </c>
      <c r="P6" s="37" t="s">
        <v>34</v>
      </c>
      <c r="Q6" s="106"/>
    </row>
    <row r="7" spans="1:17" ht="31.5" x14ac:dyDescent="0.25">
      <c r="A7" s="105">
        <v>1</v>
      </c>
      <c r="B7" s="98" t="s">
        <v>35</v>
      </c>
      <c r="C7" s="98" t="s">
        <v>36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20" t="s">
        <v>37</v>
      </c>
    </row>
    <row r="8" spans="1:17" ht="31.5" x14ac:dyDescent="0.25">
      <c r="A8" s="105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20" t="s">
        <v>38</v>
      </c>
    </row>
    <row r="9" spans="1:17" ht="47.25" x14ac:dyDescent="0.25">
      <c r="A9" s="105" t="s">
        <v>39</v>
      </c>
      <c r="B9" s="94" t="s">
        <v>40</v>
      </c>
      <c r="C9" s="98" t="s">
        <v>36</v>
      </c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20" t="s">
        <v>41</v>
      </c>
    </row>
    <row r="10" spans="1:17" ht="47.25" x14ac:dyDescent="0.25">
      <c r="A10" s="105"/>
      <c r="B10" s="94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20" t="s">
        <v>42</v>
      </c>
    </row>
    <row r="11" spans="1:17" ht="63" x14ac:dyDescent="0.25">
      <c r="A11" s="105" t="s">
        <v>43</v>
      </c>
      <c r="B11" s="94" t="s">
        <v>44</v>
      </c>
      <c r="C11" s="98" t="s">
        <v>36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20" t="s">
        <v>45</v>
      </c>
    </row>
    <row r="12" spans="1:17" ht="47.25" x14ac:dyDescent="0.25">
      <c r="A12" s="105"/>
      <c r="B12" s="94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20" t="s">
        <v>46</v>
      </c>
    </row>
    <row r="13" spans="1:17" ht="73.150000000000006" customHeight="1" x14ac:dyDescent="0.25">
      <c r="A13" s="107" t="s">
        <v>47</v>
      </c>
      <c r="B13" s="100" t="s">
        <v>48</v>
      </c>
      <c r="C13" s="100">
        <v>1</v>
      </c>
      <c r="D13" s="100" t="s">
        <v>49</v>
      </c>
      <c r="E13" s="38">
        <v>1</v>
      </c>
      <c r="F13" s="37" t="s">
        <v>50</v>
      </c>
      <c r="G13" s="100">
        <v>1</v>
      </c>
      <c r="H13" s="100" t="s">
        <v>36</v>
      </c>
      <c r="I13" s="100">
        <v>1</v>
      </c>
      <c r="J13" s="100" t="s">
        <v>36</v>
      </c>
      <c r="K13" s="114">
        <f>L13*1.2</f>
        <v>0.86881200000000003</v>
      </c>
      <c r="L13" s="114">
        <v>0.72401000000000004</v>
      </c>
      <c r="M13" s="36">
        <f>N13*1.2</f>
        <v>88.317959999999985</v>
      </c>
      <c r="N13" s="36">
        <v>73.598299999999995</v>
      </c>
      <c r="O13" s="39">
        <v>45292</v>
      </c>
      <c r="P13" s="39">
        <v>45657</v>
      </c>
      <c r="Q13" s="111" t="s">
        <v>63</v>
      </c>
    </row>
    <row r="14" spans="1:17" ht="73.150000000000006" customHeight="1" x14ac:dyDescent="0.25">
      <c r="A14" s="108"/>
      <c r="B14" s="101"/>
      <c r="C14" s="101"/>
      <c r="D14" s="101"/>
      <c r="E14" s="38">
        <v>2</v>
      </c>
      <c r="F14" s="37" t="s">
        <v>57</v>
      </c>
      <c r="G14" s="101"/>
      <c r="H14" s="101"/>
      <c r="I14" s="101"/>
      <c r="J14" s="101"/>
      <c r="K14" s="115"/>
      <c r="L14" s="115"/>
      <c r="M14" s="36">
        <f>N14*1.2</f>
        <v>65.286959999999993</v>
      </c>
      <c r="N14" s="36">
        <v>54.405799999999999</v>
      </c>
      <c r="O14" s="39">
        <v>45292</v>
      </c>
      <c r="P14" s="39">
        <v>45657</v>
      </c>
      <c r="Q14" s="112"/>
    </row>
    <row r="15" spans="1:17" ht="73.150000000000006" customHeight="1" x14ac:dyDescent="0.25">
      <c r="A15" s="109"/>
      <c r="B15" s="102"/>
      <c r="C15" s="102"/>
      <c r="D15" s="102"/>
      <c r="E15" s="38">
        <v>3</v>
      </c>
      <c r="F15" s="37" t="s">
        <v>58</v>
      </c>
      <c r="G15" s="102"/>
      <c r="H15" s="102"/>
      <c r="I15" s="102"/>
      <c r="J15" s="102"/>
      <c r="K15" s="116"/>
      <c r="L15" s="116"/>
      <c r="M15" s="36">
        <f>N15*1.2</f>
        <v>79.026324000000002</v>
      </c>
      <c r="N15" s="36">
        <v>65.855270000000004</v>
      </c>
      <c r="O15" s="39">
        <v>45292</v>
      </c>
      <c r="P15" s="39">
        <v>45657</v>
      </c>
      <c r="Q15" s="113"/>
    </row>
    <row r="16" spans="1:17" ht="15.75" x14ac:dyDescent="0.25">
      <c r="A16" s="16"/>
      <c r="B16" s="17"/>
      <c r="C16" s="17"/>
      <c r="D16" s="17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</row>
    <row r="17" spans="1:17" s="22" customFormat="1" ht="15.75" x14ac:dyDescent="0.25">
      <c r="A17" s="99" t="s">
        <v>56</v>
      </c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</row>
  </sheetData>
  <mergeCells count="34">
    <mergeCell ref="A11:A12"/>
    <mergeCell ref="B11:B12"/>
    <mergeCell ref="C11:P12"/>
    <mergeCell ref="A17:Q17"/>
    <mergeCell ref="A13:A15"/>
    <mergeCell ref="B13:B15"/>
    <mergeCell ref="C13:C15"/>
    <mergeCell ref="D13:D15"/>
    <mergeCell ref="G13:G15"/>
    <mergeCell ref="H13:H15"/>
    <mergeCell ref="I13:I15"/>
    <mergeCell ref="J13:J15"/>
    <mergeCell ref="K13:K15"/>
    <mergeCell ref="L13:L15"/>
    <mergeCell ref="Q13:Q15"/>
    <mergeCell ref="A7:A8"/>
    <mergeCell ref="B7:B8"/>
    <mergeCell ref="C7:P8"/>
    <mergeCell ref="A9:A10"/>
    <mergeCell ref="B9:B10"/>
    <mergeCell ref="C9:P10"/>
    <mergeCell ref="A1:Q1"/>
    <mergeCell ref="A3:P3"/>
    <mergeCell ref="Q3:Q6"/>
    <mergeCell ref="A4:A6"/>
    <mergeCell ref="B4:B6"/>
    <mergeCell ref="C4:D6"/>
    <mergeCell ref="E4:F6"/>
    <mergeCell ref="G4:H6"/>
    <mergeCell ref="I4:J6"/>
    <mergeCell ref="K4:P4"/>
    <mergeCell ref="K5:L5"/>
    <mergeCell ref="M5:N5"/>
    <mergeCell ref="O5:P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zoomScale="60" zoomScaleNormal="60" workbookViewId="0">
      <selection activeCell="A2" sqref="A2"/>
    </sheetView>
  </sheetViews>
  <sheetFormatPr defaultRowHeight="15" x14ac:dyDescent="0.25"/>
  <cols>
    <col min="1" max="1" width="11.28515625" style="23" bestFit="1" customWidth="1"/>
    <col min="2" max="2" width="20.42578125" customWidth="1"/>
    <col min="3" max="3" width="9.28515625" bestFit="1" customWidth="1"/>
    <col min="4" max="4" width="11.85546875" customWidth="1"/>
    <col min="5" max="5" width="8.28515625" customWidth="1"/>
    <col min="6" max="6" width="18" customWidth="1"/>
    <col min="7" max="7" width="9.28515625" bestFit="1" customWidth="1"/>
    <col min="9" max="9" width="9.28515625" bestFit="1" customWidth="1"/>
    <col min="11" max="12" width="12" customWidth="1"/>
    <col min="13" max="14" width="13.85546875" customWidth="1"/>
    <col min="15" max="16" width="18" customWidth="1"/>
    <col min="17" max="17" width="60.85546875" customWidth="1"/>
  </cols>
  <sheetData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zoomScale="60" zoomScaleNormal="60" workbookViewId="0">
      <selection activeCell="B2" sqref="B2"/>
    </sheetView>
  </sheetViews>
  <sheetFormatPr defaultRowHeight="15" x14ac:dyDescent="0.25"/>
  <cols>
    <col min="1" max="1" width="11.28515625" style="23" bestFit="1" customWidth="1"/>
    <col min="2" max="2" width="20.42578125" customWidth="1"/>
    <col min="3" max="3" width="9.28515625" bestFit="1" customWidth="1"/>
    <col min="4" max="4" width="11.85546875" customWidth="1"/>
    <col min="5" max="5" width="8.28515625" customWidth="1"/>
    <col min="6" max="6" width="18" customWidth="1"/>
    <col min="7" max="7" width="9.28515625" bestFit="1" customWidth="1"/>
    <col min="9" max="9" width="9.28515625" bestFit="1" customWidth="1"/>
    <col min="11" max="12" width="12" customWidth="1"/>
    <col min="13" max="14" width="13.85546875" customWidth="1"/>
    <col min="15" max="16" width="18" customWidth="1"/>
    <col min="17" max="17" width="60.85546875" customWidth="1"/>
  </cols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</vt:i4>
      </vt:variant>
    </vt:vector>
  </HeadingPairs>
  <TitlesOfParts>
    <vt:vector size="15" baseType="lpstr"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Инд. плата 2022</vt:lpstr>
      <vt:lpstr>Инд. плата 2023</vt:lpstr>
      <vt:lpstr>Инд. плата 2024</vt:lpstr>
      <vt:lpstr>Инд. плата 2025</vt:lpstr>
      <vt:lpstr>Инд. плата 2026</vt:lpstr>
      <vt:lpstr>'2018'!Область_печати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Милков Владимир Рафаилович</dc:creator>
  <cp:lastModifiedBy>Марчкова Анастасия Михайловна</cp:lastModifiedBy>
  <cp:lastPrinted>2015-03-02T10:32:31Z</cp:lastPrinted>
  <dcterms:created xsi:type="dcterms:W3CDTF">2006-09-28T05:33:49Z</dcterms:created>
  <dcterms:modified xsi:type="dcterms:W3CDTF">2026-05-04T10:39:57Z</dcterms:modified>
</cp:coreProperties>
</file>